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mc:AlternateContent xmlns:mc="http://schemas.openxmlformats.org/markup-compatibility/2006">
    <mc:Choice Requires="x15">
      <x15ac:absPath xmlns:x15ac="http://schemas.microsoft.com/office/spreadsheetml/2010/11/ac" url="D:\01プロ作成\2025\20250810RIEKANETO＆岐阜県社会人\エントリーシート\"/>
    </mc:Choice>
  </mc:AlternateContent>
  <xr:revisionPtr revIDLastSave="0" documentId="13_ncr:1_{06F27D7B-CB86-4644-808D-11E80DD1B860}" xr6:coauthVersionLast="47" xr6:coauthVersionMax="47" xr10:uidLastSave="{00000000-0000-0000-0000-000000000000}"/>
  <workbookProtection workbookAlgorithmName="SHA-512" workbookHashValue="/oWkmocV8GR2Dq8e6vdk5wUv5/4KH+GiaSbOa7ru9N8jBrBD7IauUN9aPfyeKVGN84ffCruppq4l908bLfEf0g==" workbookSaltValue="XRpZ1Mdf0SlfIAkZS3Vk9w==" workbookSpinCount="100000" lockStructure="1"/>
  <bookViews>
    <workbookView xWindow="-120" yWindow="-120" windowWidth="29040" windowHeight="15720" tabRatio="650" xr2:uid="{00000000-000D-0000-FFFF-FFFF00000000}"/>
  </bookViews>
  <sheets>
    <sheet name="チーム登録" sheetId="1" r:id="rId1"/>
    <sheet name="個人申込書" sheetId="2" r:id="rId2"/>
    <sheet name="リレー申込書" sheetId="15" r:id="rId3"/>
    <sheet name="申込集計" sheetId="17" r:id="rId4"/>
    <sheet name="メール" sheetId="9" state="hidden" r:id="rId5"/>
    <sheet name="誓約書" sheetId="18" r:id="rId6"/>
    <sheet name="団体" sheetId="7" state="hidden" r:id="rId7"/>
    <sheet name="所属1" sheetId="11" state="hidden" r:id="rId8"/>
    <sheet name="選手" sheetId="12" state="hidden" r:id="rId9"/>
    <sheet name="エントリー" sheetId="13" state="hidden" r:id="rId10"/>
    <sheet name="チーム" sheetId="16" state="hidden" r:id="rId11"/>
  </sheets>
  <definedNames>
    <definedName name="_xlnm.Print_Area" localSheetId="0">チーム登録!$B$1:$X$50</definedName>
    <definedName name="_xlnm.Print_Area" localSheetId="2">リレー申込書!$A$1:$K$65</definedName>
    <definedName name="_xlnm.Print_Area" localSheetId="1">個人申込書!$A$1:$Q$97</definedName>
    <definedName name="_xlnm.Print_Area" localSheetId="3">申込集計!$B$1:$X$39</definedName>
    <definedName name="_xlnm.Print_Area" localSheetId="5">誓約書!$A$1:$AD$46</definedName>
    <definedName name="_xlnm.Print_Titles" localSheetId="2">リレー申込書!$1:$5</definedName>
    <definedName name="_xlnm.Print_Titles" localSheetId="1">個人申込書!$1:$4</definedName>
    <definedName name="協会一覧">#REF!</definedName>
    <definedName name="協会名簿">#REF!</definedName>
    <definedName name="協会名簿一覧">#REF!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 i="2" l="1"/>
  <c r="AA5" i="1" l="1"/>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T7" i="15"/>
  <c r="T8" i="15"/>
  <c r="T9" i="15"/>
  <c r="T10" i="15"/>
  <c r="T11" i="15"/>
  <c r="T12" i="15"/>
  <c r="T13" i="15"/>
  <c r="T14" i="15"/>
  <c r="T15" i="15"/>
  <c r="T16" i="15"/>
  <c r="T17" i="15"/>
  <c r="T18" i="15"/>
  <c r="T19" i="15"/>
  <c r="T20" i="15"/>
  <c r="T21" i="15"/>
  <c r="T22" i="15"/>
  <c r="T23" i="15"/>
  <c r="T24" i="15"/>
  <c r="T25" i="15"/>
  <c r="T6" i="15"/>
  <c r="P6" i="15"/>
  <c r="AM6" i="15" s="1"/>
  <c r="AO7" i="2"/>
  <c r="AK7" i="2"/>
  <c r="AK8" i="2"/>
  <c r="AK9" i="2"/>
  <c r="AK10" i="2"/>
  <c r="AK11" i="2"/>
  <c r="AK12" i="2"/>
  <c r="AK13" i="2"/>
  <c r="AK14" i="2"/>
  <c r="AK15" i="2"/>
  <c r="AK16" i="2"/>
  <c r="AK17" i="2"/>
  <c r="AK18" i="2"/>
  <c r="AK19" i="2"/>
  <c r="AK20" i="2"/>
  <c r="AK21" i="2"/>
  <c r="AK22" i="2"/>
  <c r="AK23" i="2"/>
  <c r="AK24" i="2"/>
  <c r="AK25" i="2"/>
  <c r="AK26" i="2"/>
  <c r="AK27" i="2"/>
  <c r="AK28" i="2"/>
  <c r="AK29" i="2"/>
  <c r="AK30" i="2"/>
  <c r="AK31" i="2"/>
  <c r="AK32" i="2"/>
  <c r="AK33" i="2"/>
  <c r="AK34" i="2"/>
  <c r="AK35" i="2"/>
  <c r="AK36" i="2"/>
  <c r="AK37" i="2"/>
  <c r="AK38" i="2"/>
  <c r="AK39" i="2"/>
  <c r="AK40" i="2"/>
  <c r="AK41" i="2"/>
  <c r="AK42" i="2"/>
  <c r="AK43" i="2"/>
  <c r="AK44" i="2"/>
  <c r="AK45" i="2"/>
  <c r="AK46" i="2"/>
  <c r="AK47" i="2"/>
  <c r="AK48" i="2"/>
  <c r="AK49" i="2"/>
  <c r="AK50" i="2"/>
  <c r="AK51" i="2"/>
  <c r="AK52" i="2"/>
  <c r="AK53" i="2"/>
  <c r="AK54" i="2"/>
  <c r="AK55" i="2"/>
  <c r="AK56" i="2"/>
  <c r="AK57" i="2"/>
  <c r="AK58" i="2"/>
  <c r="AK59" i="2"/>
  <c r="AK60" i="2"/>
  <c r="AK61" i="2"/>
  <c r="AK62" i="2"/>
  <c r="AK63" i="2"/>
  <c r="AK64" i="2"/>
  <c r="AK65" i="2"/>
  <c r="AK68" i="2"/>
  <c r="AK69" i="2"/>
  <c r="AK70" i="2"/>
  <c r="AK71" i="2"/>
  <c r="AK72" i="2"/>
  <c r="AK73" i="2"/>
  <c r="AK74" i="2"/>
  <c r="AK75" i="2"/>
  <c r="AK76" i="2"/>
  <c r="AK77" i="2"/>
  <c r="AK78" i="2"/>
  <c r="AK79" i="2"/>
  <c r="AK80" i="2"/>
  <c r="AK81" i="2"/>
  <c r="AK82" i="2"/>
  <c r="AK83" i="2"/>
  <c r="AK84" i="2"/>
  <c r="AK85" i="2"/>
  <c r="AK86" i="2"/>
  <c r="AK87" i="2"/>
  <c r="AK88" i="2"/>
  <c r="AK89" i="2"/>
  <c r="AK90" i="2"/>
  <c r="AK91" i="2"/>
  <c r="AK92" i="2"/>
  <c r="AK93" i="2"/>
  <c r="AK94" i="2"/>
  <c r="AK95" i="2"/>
  <c r="AK96" i="2"/>
  <c r="AK97" i="2"/>
  <c r="AK98" i="2"/>
  <c r="AK99" i="2"/>
  <c r="AK100" i="2"/>
  <c r="AK101" i="2"/>
  <c r="AK102" i="2"/>
  <c r="AK103" i="2"/>
  <c r="AK104" i="2"/>
  <c r="AK105" i="2"/>
  <c r="AK106" i="2"/>
  <c r="AK107" i="2"/>
  <c r="AK108" i="2"/>
  <c r="AK109" i="2"/>
  <c r="AK110" i="2"/>
  <c r="AK111" i="2"/>
  <c r="AK112" i="2"/>
  <c r="AK113" i="2"/>
  <c r="AK114" i="2"/>
  <c r="AK115" i="2"/>
  <c r="AK116" i="2"/>
  <c r="AK117" i="2"/>
  <c r="AK118" i="2"/>
  <c r="AK119" i="2"/>
  <c r="AK120" i="2"/>
  <c r="AK121" i="2"/>
  <c r="AK122" i="2"/>
  <c r="AK123" i="2"/>
  <c r="AK124" i="2"/>
  <c r="AK125" i="2"/>
  <c r="AK126" i="2"/>
  <c r="AK127" i="2"/>
  <c r="AH6" i="2"/>
  <c r="AK6" i="2"/>
  <c r="AJ6" i="2"/>
  <c r="V36" i="2"/>
  <c r="W36" i="2"/>
  <c r="X36" i="2"/>
  <c r="V37" i="2"/>
  <c r="W37" i="2"/>
  <c r="X37" i="2"/>
  <c r="V38" i="2"/>
  <c r="W38" i="2"/>
  <c r="X38" i="2"/>
  <c r="V39" i="2"/>
  <c r="W39" i="2"/>
  <c r="X39" i="2"/>
  <c r="V40" i="2"/>
  <c r="W40" i="2"/>
  <c r="X40" i="2"/>
  <c r="V41" i="2"/>
  <c r="W41" i="2"/>
  <c r="X41" i="2"/>
  <c r="V42" i="2"/>
  <c r="W42" i="2"/>
  <c r="X42" i="2"/>
  <c r="V43" i="2"/>
  <c r="W43" i="2"/>
  <c r="X43" i="2"/>
  <c r="V44" i="2"/>
  <c r="W44" i="2"/>
  <c r="X44" i="2"/>
  <c r="V45" i="2"/>
  <c r="W45" i="2"/>
  <c r="X45" i="2"/>
  <c r="V46" i="2"/>
  <c r="W46" i="2"/>
  <c r="X46" i="2"/>
  <c r="V47" i="2"/>
  <c r="W47" i="2"/>
  <c r="X47" i="2"/>
  <c r="V48" i="2"/>
  <c r="W48" i="2"/>
  <c r="X48" i="2"/>
  <c r="V49" i="2"/>
  <c r="W49" i="2"/>
  <c r="X49" i="2"/>
  <c r="V50" i="2"/>
  <c r="W50" i="2"/>
  <c r="X50" i="2"/>
  <c r="V51" i="2"/>
  <c r="W51" i="2"/>
  <c r="X51" i="2"/>
  <c r="V52" i="2"/>
  <c r="W52" i="2"/>
  <c r="X52" i="2"/>
  <c r="V53" i="2"/>
  <c r="W53" i="2"/>
  <c r="X53" i="2"/>
  <c r="V54" i="2"/>
  <c r="W54" i="2"/>
  <c r="X54" i="2"/>
  <c r="V55" i="2"/>
  <c r="W55" i="2"/>
  <c r="X55" i="2"/>
  <c r="V56" i="2"/>
  <c r="W56" i="2"/>
  <c r="X56" i="2"/>
  <c r="V57" i="2"/>
  <c r="W57" i="2"/>
  <c r="X57" i="2"/>
  <c r="V58" i="2"/>
  <c r="W58" i="2"/>
  <c r="X58" i="2"/>
  <c r="V59" i="2"/>
  <c r="W59" i="2"/>
  <c r="X59" i="2"/>
  <c r="V60" i="2"/>
  <c r="W60" i="2"/>
  <c r="X60" i="2"/>
  <c r="V61" i="2"/>
  <c r="W61" i="2"/>
  <c r="X61" i="2"/>
  <c r="V62" i="2"/>
  <c r="W62" i="2"/>
  <c r="X62" i="2"/>
  <c r="V63" i="2"/>
  <c r="W63" i="2"/>
  <c r="X63" i="2"/>
  <c r="V64" i="2"/>
  <c r="W64" i="2"/>
  <c r="X64" i="2"/>
  <c r="V65" i="2"/>
  <c r="W65" i="2"/>
  <c r="X65" i="2"/>
  <c r="V68" i="2"/>
  <c r="W68" i="2"/>
  <c r="X68" i="2"/>
  <c r="V69" i="2"/>
  <c r="W69" i="2"/>
  <c r="X69" i="2"/>
  <c r="V70" i="2"/>
  <c r="W70" i="2"/>
  <c r="X70" i="2"/>
  <c r="V71" i="2"/>
  <c r="W71" i="2"/>
  <c r="X71" i="2"/>
  <c r="V72" i="2"/>
  <c r="W72" i="2"/>
  <c r="X72" i="2"/>
  <c r="V73" i="2"/>
  <c r="W73" i="2"/>
  <c r="X73" i="2"/>
  <c r="V74" i="2"/>
  <c r="W74" i="2"/>
  <c r="X74" i="2"/>
  <c r="V75" i="2"/>
  <c r="W75" i="2"/>
  <c r="X75" i="2"/>
  <c r="V76" i="2"/>
  <c r="W76" i="2"/>
  <c r="X76" i="2"/>
  <c r="V77" i="2"/>
  <c r="W77" i="2"/>
  <c r="X77" i="2"/>
  <c r="V78" i="2"/>
  <c r="W78" i="2"/>
  <c r="X78" i="2"/>
  <c r="V79" i="2"/>
  <c r="W79" i="2"/>
  <c r="X79" i="2"/>
  <c r="V80" i="2"/>
  <c r="W80" i="2"/>
  <c r="X80" i="2"/>
  <c r="V81" i="2"/>
  <c r="W81" i="2"/>
  <c r="X81" i="2"/>
  <c r="V82" i="2"/>
  <c r="W82" i="2"/>
  <c r="X82" i="2"/>
  <c r="V83" i="2"/>
  <c r="W83" i="2"/>
  <c r="X83" i="2"/>
  <c r="V84" i="2"/>
  <c r="W84" i="2"/>
  <c r="X84" i="2"/>
  <c r="V85" i="2"/>
  <c r="W85" i="2"/>
  <c r="X85" i="2"/>
  <c r="V86" i="2"/>
  <c r="W86" i="2"/>
  <c r="X86" i="2"/>
  <c r="V87" i="2"/>
  <c r="W87" i="2"/>
  <c r="X87" i="2"/>
  <c r="V88" i="2"/>
  <c r="W88" i="2"/>
  <c r="X88" i="2"/>
  <c r="V89" i="2"/>
  <c r="W89" i="2"/>
  <c r="X89" i="2"/>
  <c r="V90" i="2"/>
  <c r="W90" i="2"/>
  <c r="X90" i="2"/>
  <c r="V91" i="2"/>
  <c r="W91" i="2"/>
  <c r="X91" i="2"/>
  <c r="V92" i="2"/>
  <c r="W92" i="2"/>
  <c r="X92" i="2"/>
  <c r="V93" i="2"/>
  <c r="W93" i="2"/>
  <c r="X93" i="2"/>
  <c r="V94" i="2"/>
  <c r="W94" i="2"/>
  <c r="X94" i="2"/>
  <c r="V95" i="2"/>
  <c r="W95" i="2"/>
  <c r="X95" i="2"/>
  <c r="V96" i="2"/>
  <c r="W96" i="2"/>
  <c r="X96" i="2"/>
  <c r="V97" i="2"/>
  <c r="W97" i="2"/>
  <c r="X97" i="2"/>
  <c r="V98" i="2"/>
  <c r="W98" i="2"/>
  <c r="X98" i="2"/>
  <c r="V99" i="2"/>
  <c r="W99" i="2"/>
  <c r="X99" i="2"/>
  <c r="V100" i="2"/>
  <c r="W100" i="2"/>
  <c r="X100" i="2"/>
  <c r="V101" i="2"/>
  <c r="W101" i="2"/>
  <c r="X101" i="2"/>
  <c r="V102" i="2"/>
  <c r="W102" i="2"/>
  <c r="X102" i="2"/>
  <c r="V103" i="2"/>
  <c r="W103" i="2"/>
  <c r="X103" i="2"/>
  <c r="V104" i="2"/>
  <c r="W104" i="2"/>
  <c r="X104" i="2"/>
  <c r="V105" i="2"/>
  <c r="W105" i="2"/>
  <c r="X105" i="2"/>
  <c r="V106" i="2"/>
  <c r="W106" i="2"/>
  <c r="X106" i="2"/>
  <c r="V107" i="2"/>
  <c r="W107" i="2"/>
  <c r="X107" i="2"/>
  <c r="V108" i="2"/>
  <c r="W108" i="2"/>
  <c r="X108" i="2"/>
  <c r="V109" i="2"/>
  <c r="W109" i="2"/>
  <c r="X109" i="2"/>
  <c r="V110" i="2"/>
  <c r="W110" i="2"/>
  <c r="X110" i="2"/>
  <c r="V111" i="2"/>
  <c r="W111" i="2"/>
  <c r="X111" i="2"/>
  <c r="V112" i="2"/>
  <c r="W112" i="2"/>
  <c r="X112" i="2"/>
  <c r="V113" i="2"/>
  <c r="W113" i="2"/>
  <c r="X113" i="2"/>
  <c r="V114" i="2"/>
  <c r="W114" i="2"/>
  <c r="X114" i="2"/>
  <c r="V115" i="2"/>
  <c r="W115" i="2"/>
  <c r="X115" i="2"/>
  <c r="V116" i="2"/>
  <c r="W116" i="2"/>
  <c r="X116" i="2"/>
  <c r="V117" i="2"/>
  <c r="W117" i="2"/>
  <c r="X117" i="2"/>
  <c r="V118" i="2"/>
  <c r="W118" i="2"/>
  <c r="X118" i="2"/>
  <c r="V119" i="2"/>
  <c r="W119" i="2"/>
  <c r="X119" i="2"/>
  <c r="V120" i="2"/>
  <c r="W120" i="2"/>
  <c r="X120" i="2"/>
  <c r="V121" i="2"/>
  <c r="W121" i="2"/>
  <c r="X121" i="2"/>
  <c r="V122" i="2"/>
  <c r="W122" i="2"/>
  <c r="X122" i="2"/>
  <c r="V123" i="2"/>
  <c r="W123" i="2"/>
  <c r="X123" i="2"/>
  <c r="V124" i="2"/>
  <c r="W124" i="2"/>
  <c r="X124" i="2"/>
  <c r="V125" i="2"/>
  <c r="W125" i="2"/>
  <c r="X125" i="2"/>
  <c r="V126" i="2"/>
  <c r="W126" i="2"/>
  <c r="X126" i="2"/>
  <c r="V127" i="2"/>
  <c r="W127" i="2"/>
  <c r="X127" i="2"/>
  <c r="V7" i="2"/>
  <c r="W7" i="2"/>
  <c r="X7" i="2"/>
  <c r="V8" i="2"/>
  <c r="W8" i="2"/>
  <c r="X8" i="2"/>
  <c r="V9" i="2"/>
  <c r="W9" i="2"/>
  <c r="X9" i="2"/>
  <c r="V10" i="2"/>
  <c r="W10" i="2"/>
  <c r="X10" i="2"/>
  <c r="V11" i="2"/>
  <c r="W11" i="2"/>
  <c r="X11" i="2"/>
  <c r="V12" i="2"/>
  <c r="W12" i="2"/>
  <c r="X12" i="2"/>
  <c r="V13" i="2"/>
  <c r="W13" i="2"/>
  <c r="X13" i="2"/>
  <c r="V14" i="2"/>
  <c r="W14" i="2"/>
  <c r="X14" i="2"/>
  <c r="V15" i="2"/>
  <c r="W15" i="2"/>
  <c r="X15" i="2"/>
  <c r="V16" i="2"/>
  <c r="W16" i="2"/>
  <c r="X16" i="2"/>
  <c r="V17" i="2"/>
  <c r="W17" i="2"/>
  <c r="X17" i="2"/>
  <c r="V18" i="2"/>
  <c r="W18" i="2"/>
  <c r="X18" i="2"/>
  <c r="V19" i="2"/>
  <c r="W19" i="2"/>
  <c r="X19" i="2"/>
  <c r="V20" i="2"/>
  <c r="W20" i="2"/>
  <c r="X20" i="2"/>
  <c r="V21" i="2"/>
  <c r="W21" i="2"/>
  <c r="X21" i="2"/>
  <c r="V22" i="2"/>
  <c r="W22" i="2"/>
  <c r="X22" i="2"/>
  <c r="V23" i="2"/>
  <c r="W23" i="2"/>
  <c r="X23" i="2"/>
  <c r="V24" i="2"/>
  <c r="W24" i="2"/>
  <c r="X24" i="2"/>
  <c r="V25" i="2"/>
  <c r="W25" i="2"/>
  <c r="X25" i="2"/>
  <c r="V26" i="2"/>
  <c r="W26" i="2"/>
  <c r="X26" i="2"/>
  <c r="V27" i="2"/>
  <c r="W27" i="2"/>
  <c r="X27" i="2"/>
  <c r="V28" i="2"/>
  <c r="W28" i="2"/>
  <c r="X28" i="2"/>
  <c r="V29" i="2"/>
  <c r="W29" i="2"/>
  <c r="X29" i="2"/>
  <c r="V30" i="2"/>
  <c r="W30" i="2"/>
  <c r="X30" i="2"/>
  <c r="V31" i="2"/>
  <c r="W31" i="2"/>
  <c r="X31" i="2"/>
  <c r="V32" i="2"/>
  <c r="W32" i="2"/>
  <c r="X32" i="2"/>
  <c r="V33" i="2"/>
  <c r="W33" i="2"/>
  <c r="X33" i="2"/>
  <c r="V34" i="2"/>
  <c r="W34" i="2"/>
  <c r="X34" i="2"/>
  <c r="V35" i="2"/>
  <c r="W35" i="2"/>
  <c r="X35" i="2"/>
  <c r="X6" i="2"/>
  <c r="W6" i="2"/>
  <c r="V6" i="2"/>
  <c r="T6" i="2"/>
  <c r="U6" i="2"/>
  <c r="AA1" i="1"/>
  <c r="AF1" i="1" s="1"/>
  <c r="A6" i="15"/>
  <c r="A7" i="15" s="1"/>
  <c r="AM10" i="15"/>
  <c r="AM11" i="15"/>
  <c r="AM12" i="15"/>
  <c r="AM13" i="15"/>
  <c r="AM14" i="15"/>
  <c r="AM15" i="15"/>
  <c r="AM16" i="15"/>
  <c r="AM17" i="15"/>
  <c r="AM18" i="15"/>
  <c r="AM19" i="15"/>
  <c r="AM20" i="15"/>
  <c r="AM21" i="15"/>
  <c r="AM22" i="15"/>
  <c r="AM23" i="15"/>
  <c r="AM24" i="15"/>
  <c r="AM25" i="15"/>
  <c r="AM26" i="15"/>
  <c r="AM27" i="15"/>
  <c r="AM28" i="15"/>
  <c r="AM29" i="15"/>
  <c r="AM30" i="15"/>
  <c r="AM31" i="15"/>
  <c r="AM32" i="15"/>
  <c r="AM33" i="15"/>
  <c r="AM34" i="15"/>
  <c r="AM35" i="15"/>
  <c r="AM36" i="15"/>
  <c r="AM37" i="15"/>
  <c r="AM38" i="15"/>
  <c r="AM39" i="15"/>
  <c r="AM40" i="15"/>
  <c r="AM41" i="15"/>
  <c r="AM42" i="15"/>
  <c r="AM43" i="15"/>
  <c r="AM44" i="15"/>
  <c r="AM45" i="15"/>
  <c r="AM46" i="15"/>
  <c r="AM47" i="15"/>
  <c r="AM48" i="15"/>
  <c r="AM49" i="15"/>
  <c r="AM50" i="15"/>
  <c r="AM51" i="15"/>
  <c r="AM52" i="15"/>
  <c r="AM53" i="15"/>
  <c r="AM54" i="15"/>
  <c r="AM55" i="15"/>
  <c r="AM56" i="15"/>
  <c r="AM57" i="15"/>
  <c r="AM58" i="15"/>
  <c r="AM59" i="15"/>
  <c r="AM60" i="15"/>
  <c r="AM61" i="15"/>
  <c r="AM62" i="15"/>
  <c r="AM63" i="15"/>
  <c r="AM64" i="15"/>
  <c r="AM65" i="15"/>
  <c r="Y6" i="15"/>
  <c r="F13" i="18" l="1"/>
  <c r="Z8" i="15" l="1"/>
  <c r="AA8" i="15"/>
  <c r="AB8" i="15"/>
  <c r="AC8" i="15"/>
  <c r="Z9" i="15"/>
  <c r="AA9" i="15"/>
  <c r="AB9" i="15"/>
  <c r="AC9" i="15"/>
  <c r="Z10" i="15"/>
  <c r="AA10" i="15"/>
  <c r="AB10" i="15"/>
  <c r="AC10" i="15"/>
  <c r="Z11" i="15"/>
  <c r="AA11" i="15"/>
  <c r="AB11" i="15"/>
  <c r="AC11" i="15"/>
  <c r="Z12" i="15"/>
  <c r="AA12" i="15"/>
  <c r="AB12" i="15"/>
  <c r="AC12" i="15"/>
  <c r="Z13" i="15"/>
  <c r="AA13" i="15"/>
  <c r="AB13" i="15"/>
  <c r="AC13" i="15"/>
  <c r="Z14" i="15"/>
  <c r="AA14" i="15"/>
  <c r="AB14" i="15"/>
  <c r="AC14" i="15"/>
  <c r="Z15" i="15"/>
  <c r="AA15" i="15"/>
  <c r="AB15" i="15"/>
  <c r="AC15" i="15"/>
  <c r="Z16" i="15"/>
  <c r="AA16" i="15"/>
  <c r="AB16" i="15"/>
  <c r="AC16" i="15"/>
  <c r="Z17" i="15"/>
  <c r="AA17" i="15"/>
  <c r="AB17" i="15"/>
  <c r="AC17" i="15"/>
  <c r="Z18" i="15"/>
  <c r="AA18" i="15"/>
  <c r="AB18" i="15"/>
  <c r="AC18" i="15"/>
  <c r="Z19" i="15"/>
  <c r="AA19" i="15"/>
  <c r="AB19" i="15"/>
  <c r="AC19" i="15"/>
  <c r="Z20" i="15"/>
  <c r="AA20" i="15"/>
  <c r="AB20" i="15"/>
  <c r="AC20" i="15"/>
  <c r="Z21" i="15"/>
  <c r="AA21" i="15"/>
  <c r="AB21" i="15"/>
  <c r="AC21" i="15"/>
  <c r="Z22" i="15"/>
  <c r="AA22" i="15"/>
  <c r="AB22" i="15"/>
  <c r="AC22" i="15"/>
  <c r="Z23" i="15"/>
  <c r="AA23" i="15"/>
  <c r="AB23" i="15"/>
  <c r="AC23" i="15"/>
  <c r="Z24" i="15"/>
  <c r="AA24" i="15"/>
  <c r="AB24" i="15"/>
  <c r="AC24" i="15"/>
  <c r="Z25" i="15"/>
  <c r="AA25" i="15"/>
  <c r="AB25" i="15"/>
  <c r="AC25" i="15"/>
  <c r="Z26" i="15"/>
  <c r="AA26" i="15"/>
  <c r="AB26" i="15"/>
  <c r="AC26" i="15"/>
  <c r="Z27" i="15"/>
  <c r="AA27" i="15"/>
  <c r="AB27" i="15"/>
  <c r="AC27" i="15"/>
  <c r="Z28" i="15"/>
  <c r="AA28" i="15"/>
  <c r="AB28" i="15"/>
  <c r="AC28" i="15"/>
  <c r="Z29" i="15"/>
  <c r="AA29" i="15"/>
  <c r="AB29" i="15"/>
  <c r="AC29" i="15"/>
  <c r="Z30" i="15"/>
  <c r="AA30" i="15"/>
  <c r="AB30" i="15"/>
  <c r="AC30" i="15"/>
  <c r="Z31" i="15"/>
  <c r="AA31" i="15"/>
  <c r="AB31" i="15"/>
  <c r="AC31" i="15"/>
  <c r="Z32" i="15"/>
  <c r="AA32" i="15"/>
  <c r="AB32" i="15"/>
  <c r="AC32" i="15"/>
  <c r="Z33" i="15"/>
  <c r="AA33" i="15"/>
  <c r="AB33" i="15"/>
  <c r="AC33" i="15"/>
  <c r="Z34" i="15"/>
  <c r="AA34" i="15"/>
  <c r="AB34" i="15"/>
  <c r="AC34" i="15"/>
  <c r="Z35" i="15"/>
  <c r="AA35" i="15"/>
  <c r="AB35" i="15"/>
  <c r="AC35" i="15"/>
  <c r="Z36" i="15"/>
  <c r="AA36" i="15"/>
  <c r="AB36" i="15"/>
  <c r="AC36" i="15"/>
  <c r="Z37" i="15"/>
  <c r="AA37" i="15"/>
  <c r="AB37" i="15"/>
  <c r="AC37" i="15"/>
  <c r="Z38" i="15"/>
  <c r="AA38" i="15"/>
  <c r="AB38" i="15"/>
  <c r="AC38" i="15"/>
  <c r="Z39" i="15"/>
  <c r="AA39" i="15"/>
  <c r="AB39" i="15"/>
  <c r="AC39" i="15"/>
  <c r="Z40" i="15"/>
  <c r="AA40" i="15"/>
  <c r="AB40" i="15"/>
  <c r="AC40" i="15"/>
  <c r="Z41" i="15"/>
  <c r="AA41" i="15"/>
  <c r="AB41" i="15"/>
  <c r="AC41" i="15"/>
  <c r="Z42" i="15"/>
  <c r="AA42" i="15"/>
  <c r="AB42" i="15"/>
  <c r="AC42" i="15"/>
  <c r="Z43" i="15"/>
  <c r="AA43" i="15"/>
  <c r="AB43" i="15"/>
  <c r="AC43" i="15"/>
  <c r="Z44" i="15"/>
  <c r="AA44" i="15"/>
  <c r="AB44" i="15"/>
  <c r="AC44" i="15"/>
  <c r="Z45" i="15"/>
  <c r="AA45" i="15"/>
  <c r="AB45" i="15"/>
  <c r="AC45" i="15"/>
  <c r="Z46" i="15"/>
  <c r="AA46" i="15"/>
  <c r="AB46" i="15"/>
  <c r="AC46" i="15"/>
  <c r="Z47" i="15"/>
  <c r="AA47" i="15"/>
  <c r="AB47" i="15"/>
  <c r="AC47" i="15"/>
  <c r="Z48" i="15"/>
  <c r="AA48" i="15"/>
  <c r="AB48" i="15"/>
  <c r="AC48" i="15"/>
  <c r="Z49" i="15"/>
  <c r="AA49" i="15"/>
  <c r="AB49" i="15"/>
  <c r="AC49" i="15"/>
  <c r="Z50" i="15"/>
  <c r="AA50" i="15"/>
  <c r="AB50" i="15"/>
  <c r="AC50" i="15"/>
  <c r="Z51" i="15"/>
  <c r="AA51" i="15"/>
  <c r="AB51" i="15"/>
  <c r="AC51" i="15"/>
  <c r="Z52" i="15"/>
  <c r="AA52" i="15"/>
  <c r="AB52" i="15"/>
  <c r="AC52" i="15"/>
  <c r="Z53" i="15"/>
  <c r="AA53" i="15"/>
  <c r="AB53" i="15"/>
  <c r="AC53" i="15"/>
  <c r="Z54" i="15"/>
  <c r="AA54" i="15"/>
  <c r="AB54" i="15"/>
  <c r="AC54" i="15"/>
  <c r="Z55" i="15"/>
  <c r="AA55" i="15"/>
  <c r="AB55" i="15"/>
  <c r="AC55" i="15"/>
  <c r="Z56" i="15"/>
  <c r="AA56" i="15"/>
  <c r="AB56" i="15"/>
  <c r="AC56" i="15"/>
  <c r="Z57" i="15"/>
  <c r="AA57" i="15"/>
  <c r="AB57" i="15"/>
  <c r="AC57" i="15"/>
  <c r="Z58" i="15"/>
  <c r="AA58" i="15"/>
  <c r="AB58" i="15"/>
  <c r="AC58" i="15"/>
  <c r="Z59" i="15"/>
  <c r="AA59" i="15"/>
  <c r="AB59" i="15"/>
  <c r="AC59" i="15"/>
  <c r="Z60" i="15"/>
  <c r="AA60" i="15"/>
  <c r="AB60" i="15"/>
  <c r="AC60" i="15"/>
  <c r="Z61" i="15"/>
  <c r="AA61" i="15"/>
  <c r="AB61" i="15"/>
  <c r="AC61" i="15"/>
  <c r="Z62" i="15"/>
  <c r="AA62" i="15"/>
  <c r="AB62" i="15"/>
  <c r="AC62" i="15"/>
  <c r="Z63" i="15"/>
  <c r="AA63" i="15"/>
  <c r="AB63" i="15"/>
  <c r="AC63" i="15"/>
  <c r="Z64" i="15"/>
  <c r="AA64" i="15"/>
  <c r="AB64" i="15"/>
  <c r="AC64" i="15"/>
  <c r="Z65" i="15"/>
  <c r="AA65" i="15"/>
  <c r="AB65" i="15"/>
  <c r="AC65" i="15"/>
  <c r="U65" i="15"/>
  <c r="V65" i="15"/>
  <c r="W65" i="15"/>
  <c r="X65" i="15"/>
  <c r="U8" i="15"/>
  <c r="V8" i="15"/>
  <c r="W8" i="15"/>
  <c r="X8" i="15"/>
  <c r="U9" i="15"/>
  <c r="V9" i="15"/>
  <c r="W9" i="15"/>
  <c r="X9" i="15"/>
  <c r="U10" i="15"/>
  <c r="V10" i="15"/>
  <c r="W10" i="15"/>
  <c r="X10" i="15"/>
  <c r="U11" i="15"/>
  <c r="V11" i="15"/>
  <c r="W11" i="15"/>
  <c r="X11" i="15"/>
  <c r="U12" i="15"/>
  <c r="V12" i="15"/>
  <c r="W12" i="15"/>
  <c r="X12" i="15"/>
  <c r="U13" i="15"/>
  <c r="V13" i="15"/>
  <c r="W13" i="15"/>
  <c r="X13" i="15"/>
  <c r="U14" i="15"/>
  <c r="V14" i="15"/>
  <c r="W14" i="15"/>
  <c r="X14" i="15"/>
  <c r="U15" i="15"/>
  <c r="V15" i="15"/>
  <c r="W15" i="15"/>
  <c r="X15" i="15"/>
  <c r="U16" i="15"/>
  <c r="V16" i="15"/>
  <c r="W16" i="15"/>
  <c r="X16" i="15"/>
  <c r="U17" i="15"/>
  <c r="V17" i="15"/>
  <c r="W17" i="15"/>
  <c r="X17" i="15"/>
  <c r="U18" i="15"/>
  <c r="V18" i="15"/>
  <c r="W18" i="15"/>
  <c r="X18" i="15"/>
  <c r="U19" i="15"/>
  <c r="V19" i="15"/>
  <c r="W19" i="15"/>
  <c r="X19" i="15"/>
  <c r="U20" i="15"/>
  <c r="V20" i="15"/>
  <c r="W20" i="15"/>
  <c r="X20" i="15"/>
  <c r="U21" i="15"/>
  <c r="V21" i="15"/>
  <c r="W21" i="15"/>
  <c r="X21" i="15"/>
  <c r="U22" i="15"/>
  <c r="V22" i="15"/>
  <c r="W22" i="15"/>
  <c r="X22" i="15"/>
  <c r="U23" i="15"/>
  <c r="V23" i="15"/>
  <c r="W23" i="15"/>
  <c r="X23" i="15"/>
  <c r="U24" i="15"/>
  <c r="V24" i="15"/>
  <c r="W24" i="15"/>
  <c r="X24" i="15"/>
  <c r="U25" i="15"/>
  <c r="V25" i="15"/>
  <c r="W25" i="15"/>
  <c r="X25" i="15"/>
  <c r="U26" i="15"/>
  <c r="V26" i="15"/>
  <c r="W26" i="15"/>
  <c r="X26" i="15"/>
  <c r="U27" i="15"/>
  <c r="V27" i="15"/>
  <c r="W27" i="15"/>
  <c r="X27" i="15"/>
  <c r="U28" i="15"/>
  <c r="V28" i="15"/>
  <c r="W28" i="15"/>
  <c r="X28" i="15"/>
  <c r="U29" i="15"/>
  <c r="V29" i="15"/>
  <c r="W29" i="15"/>
  <c r="X29" i="15"/>
  <c r="U30" i="15"/>
  <c r="V30" i="15"/>
  <c r="W30" i="15"/>
  <c r="X30" i="15"/>
  <c r="U31" i="15"/>
  <c r="V31" i="15"/>
  <c r="W31" i="15"/>
  <c r="X31" i="15"/>
  <c r="U32" i="15"/>
  <c r="V32" i="15"/>
  <c r="W32" i="15"/>
  <c r="X32" i="15"/>
  <c r="U33" i="15"/>
  <c r="V33" i="15"/>
  <c r="W33" i="15"/>
  <c r="X33" i="15"/>
  <c r="U34" i="15"/>
  <c r="V34" i="15"/>
  <c r="W34" i="15"/>
  <c r="X34" i="15"/>
  <c r="U35" i="15"/>
  <c r="V35" i="15"/>
  <c r="W35" i="15"/>
  <c r="X35" i="15"/>
  <c r="U36" i="15"/>
  <c r="V36" i="15"/>
  <c r="W36" i="15"/>
  <c r="X36" i="15"/>
  <c r="U37" i="15"/>
  <c r="V37" i="15"/>
  <c r="W37" i="15"/>
  <c r="X37" i="15"/>
  <c r="U38" i="15"/>
  <c r="V38" i="15"/>
  <c r="W38" i="15"/>
  <c r="X38" i="15"/>
  <c r="U39" i="15"/>
  <c r="V39" i="15"/>
  <c r="W39" i="15"/>
  <c r="X39" i="15"/>
  <c r="U40" i="15"/>
  <c r="V40" i="15"/>
  <c r="W40" i="15"/>
  <c r="X40" i="15"/>
  <c r="U41" i="15"/>
  <c r="V41" i="15"/>
  <c r="W41" i="15"/>
  <c r="X41" i="15"/>
  <c r="U42" i="15"/>
  <c r="V42" i="15"/>
  <c r="W42" i="15"/>
  <c r="X42" i="15"/>
  <c r="U43" i="15"/>
  <c r="V43" i="15"/>
  <c r="W43" i="15"/>
  <c r="X43" i="15"/>
  <c r="U44" i="15"/>
  <c r="V44" i="15"/>
  <c r="W44" i="15"/>
  <c r="X44" i="15"/>
  <c r="U45" i="15"/>
  <c r="V45" i="15"/>
  <c r="W45" i="15"/>
  <c r="X45" i="15"/>
  <c r="U46" i="15"/>
  <c r="V46" i="15"/>
  <c r="W46" i="15"/>
  <c r="X46" i="15"/>
  <c r="U47" i="15"/>
  <c r="V47" i="15"/>
  <c r="W47" i="15"/>
  <c r="X47" i="15"/>
  <c r="U48" i="15"/>
  <c r="V48" i="15"/>
  <c r="W48" i="15"/>
  <c r="X48" i="15"/>
  <c r="U49" i="15"/>
  <c r="V49" i="15"/>
  <c r="W49" i="15"/>
  <c r="X49" i="15"/>
  <c r="U50" i="15"/>
  <c r="V50" i="15"/>
  <c r="W50" i="15"/>
  <c r="X50" i="15"/>
  <c r="U51" i="15"/>
  <c r="V51" i="15"/>
  <c r="W51" i="15"/>
  <c r="X51" i="15"/>
  <c r="U52" i="15"/>
  <c r="V52" i="15"/>
  <c r="W52" i="15"/>
  <c r="X52" i="15"/>
  <c r="U53" i="15"/>
  <c r="V53" i="15"/>
  <c r="W53" i="15"/>
  <c r="X53" i="15"/>
  <c r="U54" i="15"/>
  <c r="V54" i="15"/>
  <c r="W54" i="15"/>
  <c r="X54" i="15"/>
  <c r="U55" i="15"/>
  <c r="V55" i="15"/>
  <c r="W55" i="15"/>
  <c r="X55" i="15"/>
  <c r="U56" i="15"/>
  <c r="V56" i="15"/>
  <c r="W56" i="15"/>
  <c r="X56" i="15"/>
  <c r="U57" i="15"/>
  <c r="V57" i="15"/>
  <c r="W57" i="15"/>
  <c r="X57" i="15"/>
  <c r="U58" i="15"/>
  <c r="V58" i="15"/>
  <c r="W58" i="15"/>
  <c r="X58" i="15"/>
  <c r="U59" i="15"/>
  <c r="V59" i="15"/>
  <c r="W59" i="15"/>
  <c r="X59" i="15"/>
  <c r="U60" i="15"/>
  <c r="V60" i="15"/>
  <c r="W60" i="15"/>
  <c r="X60" i="15"/>
  <c r="U61" i="15"/>
  <c r="V61" i="15"/>
  <c r="W61" i="15"/>
  <c r="X61" i="15"/>
  <c r="U62" i="15"/>
  <c r="V62" i="15"/>
  <c r="W62" i="15"/>
  <c r="X62" i="15"/>
  <c r="U63" i="15"/>
  <c r="V63" i="15"/>
  <c r="W63" i="15"/>
  <c r="X63" i="15"/>
  <c r="U64" i="15"/>
  <c r="V64" i="15"/>
  <c r="W64" i="15"/>
  <c r="X64" i="15"/>
  <c r="A70" i="2" l="1"/>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T7" i="2" l="1"/>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68"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C22" i="17"/>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68"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E66" i="12" l="1"/>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64" i="12"/>
  <c r="E65" i="12"/>
  <c r="AB69" i="2" l="1"/>
  <c r="D65" i="12" s="1"/>
  <c r="AB70" i="2"/>
  <c r="D66" i="12" s="1"/>
  <c r="AB71" i="2"/>
  <c r="D67" i="12" s="1"/>
  <c r="AB72" i="2"/>
  <c r="D68" i="12" s="1"/>
  <c r="AB73" i="2"/>
  <c r="D69" i="12" s="1"/>
  <c r="AB74" i="2"/>
  <c r="D70" i="12" s="1"/>
  <c r="AB75" i="2"/>
  <c r="D71" i="12" s="1"/>
  <c r="AB76" i="2"/>
  <c r="D72" i="12" s="1"/>
  <c r="AB77" i="2"/>
  <c r="D73" i="12" s="1"/>
  <c r="AB78" i="2"/>
  <c r="D74" i="12" s="1"/>
  <c r="AB79" i="2"/>
  <c r="D75" i="12" s="1"/>
  <c r="AB80" i="2"/>
  <c r="D76" i="12" s="1"/>
  <c r="AB81" i="2"/>
  <c r="D77" i="12" s="1"/>
  <c r="AB82" i="2"/>
  <c r="D78" i="12" s="1"/>
  <c r="AB83" i="2"/>
  <c r="D79" i="12" s="1"/>
  <c r="AB84" i="2"/>
  <c r="D80" i="12" s="1"/>
  <c r="AB85" i="2"/>
  <c r="D81" i="12" s="1"/>
  <c r="AB86" i="2"/>
  <c r="D82" i="12" s="1"/>
  <c r="AB87" i="2"/>
  <c r="D83" i="12" s="1"/>
  <c r="AB88" i="2"/>
  <c r="D84" i="12" s="1"/>
  <c r="AB89" i="2"/>
  <c r="D85" i="12" s="1"/>
  <c r="AB90" i="2"/>
  <c r="D86" i="12" s="1"/>
  <c r="AB91" i="2"/>
  <c r="D87" i="12" s="1"/>
  <c r="AB92" i="2"/>
  <c r="D88" i="12" s="1"/>
  <c r="AB93" i="2"/>
  <c r="D89" i="12" s="1"/>
  <c r="AB94" i="2"/>
  <c r="D90" i="12" s="1"/>
  <c r="AB95" i="2"/>
  <c r="D91" i="12" s="1"/>
  <c r="AB96" i="2"/>
  <c r="D92" i="12" s="1"/>
  <c r="AB97" i="2"/>
  <c r="D93" i="12" s="1"/>
  <c r="AB98" i="2"/>
  <c r="D94" i="12" s="1"/>
  <c r="AB99" i="2"/>
  <c r="D95" i="12" s="1"/>
  <c r="AB100" i="2"/>
  <c r="D96" i="12" s="1"/>
  <c r="AB101" i="2"/>
  <c r="D97" i="12" s="1"/>
  <c r="AB102" i="2"/>
  <c r="D98" i="12" s="1"/>
  <c r="AB103" i="2"/>
  <c r="D99" i="12" s="1"/>
  <c r="AB104" i="2"/>
  <c r="D100" i="12" s="1"/>
  <c r="AB105" i="2"/>
  <c r="D101" i="12" s="1"/>
  <c r="AB106" i="2"/>
  <c r="D102" i="12" s="1"/>
  <c r="AB107" i="2"/>
  <c r="D103" i="12" s="1"/>
  <c r="AB108" i="2"/>
  <c r="D104" i="12" s="1"/>
  <c r="AB109" i="2"/>
  <c r="D105" i="12" s="1"/>
  <c r="AB110" i="2"/>
  <c r="D106" i="12" s="1"/>
  <c r="AB111" i="2"/>
  <c r="D107" i="12" s="1"/>
  <c r="AB112" i="2"/>
  <c r="D108" i="12" s="1"/>
  <c r="AB113" i="2"/>
  <c r="D109" i="12" s="1"/>
  <c r="AB114" i="2"/>
  <c r="D110" i="12" s="1"/>
  <c r="AB115" i="2"/>
  <c r="D111" i="12" s="1"/>
  <c r="AB116" i="2"/>
  <c r="D112" i="12" s="1"/>
  <c r="AB117" i="2"/>
  <c r="D113" i="12" s="1"/>
  <c r="AB118" i="2"/>
  <c r="D114" i="12" s="1"/>
  <c r="AB119" i="2"/>
  <c r="D115" i="12" s="1"/>
  <c r="AB120" i="2"/>
  <c r="D116" i="12" s="1"/>
  <c r="AB121" i="2"/>
  <c r="D117" i="12" s="1"/>
  <c r="AB122" i="2"/>
  <c r="D118" i="12" s="1"/>
  <c r="AB123" i="2"/>
  <c r="D119" i="12" s="1"/>
  <c r="AB124" i="2"/>
  <c r="D120" i="12" s="1"/>
  <c r="AB125" i="2"/>
  <c r="D121" i="12" s="1"/>
  <c r="AB126" i="2"/>
  <c r="D122" i="12" s="1"/>
  <c r="AB127" i="2"/>
  <c r="D123" i="12" s="1"/>
  <c r="AB68" i="2"/>
  <c r="D64" i="12" s="1"/>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AW68" i="2"/>
  <c r="I68" i="2" s="1"/>
  <c r="AW69" i="2"/>
  <c r="I69" i="2" s="1"/>
  <c r="AW70" i="2"/>
  <c r="I70" i="2" s="1"/>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7" i="2"/>
  <c r="I7" i="2" s="1"/>
  <c r="AW8" i="2"/>
  <c r="I8" i="2" s="1"/>
  <c r="AW9" i="2"/>
  <c r="I9" i="2" s="1"/>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B7" i="2"/>
  <c r="D3" i="12" s="1"/>
  <c r="AB8" i="2"/>
  <c r="D4" i="12" s="1"/>
  <c r="AB9" i="2"/>
  <c r="D5" i="12" s="1"/>
  <c r="AB10" i="2"/>
  <c r="D6" i="12" s="1"/>
  <c r="AB11" i="2"/>
  <c r="D7" i="12" s="1"/>
  <c r="AB12" i="2"/>
  <c r="D8" i="12" s="1"/>
  <c r="AB13" i="2"/>
  <c r="AB14" i="2"/>
  <c r="D10" i="12" s="1"/>
  <c r="AB15" i="2"/>
  <c r="D11" i="12" s="1"/>
  <c r="AB16" i="2"/>
  <c r="D12" i="12" s="1"/>
  <c r="AB17" i="2"/>
  <c r="D13" i="12" s="1"/>
  <c r="AB18" i="2"/>
  <c r="D14" i="12" s="1"/>
  <c r="AB19" i="2"/>
  <c r="D15" i="12" s="1"/>
  <c r="AB20" i="2"/>
  <c r="D16" i="12" s="1"/>
  <c r="AB21" i="2"/>
  <c r="AB22" i="2"/>
  <c r="AB23" i="2"/>
  <c r="D19" i="12" s="1"/>
  <c r="AB24" i="2"/>
  <c r="D20" i="12" s="1"/>
  <c r="AB25" i="2"/>
  <c r="D21" i="12" s="1"/>
  <c r="AB26" i="2"/>
  <c r="D22" i="12" s="1"/>
  <c r="AB27" i="2"/>
  <c r="D23" i="12" s="1"/>
  <c r="AB28" i="2"/>
  <c r="D24" i="12" s="1"/>
  <c r="AB29" i="2"/>
  <c r="D25" i="12" s="1"/>
  <c r="AB30" i="2"/>
  <c r="D26" i="12" s="1"/>
  <c r="AB31" i="2"/>
  <c r="D27" i="12" s="1"/>
  <c r="AB32" i="2"/>
  <c r="D28" i="12" s="1"/>
  <c r="AB33" i="2"/>
  <c r="D29" i="12" s="1"/>
  <c r="AB34" i="2"/>
  <c r="D30" i="12" s="1"/>
  <c r="AB35" i="2"/>
  <c r="D31" i="12" s="1"/>
  <c r="AB36" i="2"/>
  <c r="D32" i="12" s="1"/>
  <c r="AB37" i="2"/>
  <c r="D33" i="12" s="1"/>
  <c r="AB38" i="2"/>
  <c r="D34" i="12" s="1"/>
  <c r="AB39" i="2"/>
  <c r="D35" i="12" s="1"/>
  <c r="AB40" i="2"/>
  <c r="D36" i="12" s="1"/>
  <c r="AB41" i="2"/>
  <c r="D37" i="12" s="1"/>
  <c r="AB42" i="2"/>
  <c r="D38" i="12" s="1"/>
  <c r="AB43" i="2"/>
  <c r="D39" i="12" s="1"/>
  <c r="AB44" i="2"/>
  <c r="D40" i="12" s="1"/>
  <c r="AB45" i="2"/>
  <c r="D41" i="12" s="1"/>
  <c r="AB46" i="2"/>
  <c r="D42" i="12" s="1"/>
  <c r="AB47" i="2"/>
  <c r="D43" i="12" s="1"/>
  <c r="AB48" i="2"/>
  <c r="D44" i="12" s="1"/>
  <c r="AB49" i="2"/>
  <c r="D45" i="12" s="1"/>
  <c r="AB50" i="2"/>
  <c r="D46" i="12" s="1"/>
  <c r="AB51" i="2"/>
  <c r="D47" i="12" s="1"/>
  <c r="AB52" i="2"/>
  <c r="D48" i="12" s="1"/>
  <c r="AB53" i="2"/>
  <c r="D49" i="12" s="1"/>
  <c r="AB54" i="2"/>
  <c r="D50" i="12" s="1"/>
  <c r="AB55" i="2"/>
  <c r="D51" i="12" s="1"/>
  <c r="AB56" i="2"/>
  <c r="D52" i="12" s="1"/>
  <c r="AB57" i="2"/>
  <c r="D53" i="12" s="1"/>
  <c r="AB58" i="2"/>
  <c r="D54" i="12" s="1"/>
  <c r="AB59" i="2"/>
  <c r="D55" i="12" s="1"/>
  <c r="AB60" i="2"/>
  <c r="D56" i="12" s="1"/>
  <c r="AB61" i="2"/>
  <c r="D57" i="12" s="1"/>
  <c r="AB62" i="2"/>
  <c r="D58" i="12" s="1"/>
  <c r="AB63" i="2"/>
  <c r="D59" i="12" s="1"/>
  <c r="AB64" i="2"/>
  <c r="D60" i="12" s="1"/>
  <c r="AB65" i="2"/>
  <c r="D61" i="12" s="1"/>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E3" i="12"/>
  <c r="E4" i="12"/>
  <c r="E5" i="12"/>
  <c r="E6" i="12"/>
  <c r="E7" i="12"/>
  <c r="E8" i="12"/>
  <c r="D9" i="12"/>
  <c r="E9" i="12"/>
  <c r="E10" i="12"/>
  <c r="E11" i="12"/>
  <c r="E12" i="12"/>
  <c r="E13" i="12"/>
  <c r="E14" i="12"/>
  <c r="E15" i="12"/>
  <c r="E16" i="12"/>
  <c r="D17" i="12"/>
  <c r="E17" i="12"/>
  <c r="D18"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AB6" i="2"/>
  <c r="D2" i="12" s="1"/>
  <c r="A68" i="2"/>
  <c r="A69" i="2" s="1"/>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 i="2"/>
  <c r="A7" i="2" s="1"/>
  <c r="A8" i="2" s="1"/>
  <c r="A9" i="2" s="1"/>
  <c r="E2" i="12"/>
  <c r="AW6" i="2" l="1"/>
  <c r="I6" i="2" s="1"/>
  <c r="N39" i="17" l="1"/>
  <c r="I39" i="17"/>
  <c r="AH3" i="7" l="1"/>
  <c r="AG3" i="7"/>
  <c r="P8" i="15" l="1"/>
  <c r="AM8" i="15" s="1"/>
  <c r="Q8" i="15"/>
  <c r="P9" i="15"/>
  <c r="AM9" i="15" s="1"/>
  <c r="Q9" i="15"/>
  <c r="P10" i="15"/>
  <c r="Q10" i="15"/>
  <c r="P11" i="15"/>
  <c r="Q11" i="15"/>
  <c r="P12" i="15"/>
  <c r="Q12" i="15"/>
  <c r="P13" i="15"/>
  <c r="Q13" i="15"/>
  <c r="P14" i="15"/>
  <c r="Q14" i="15"/>
  <c r="P15" i="15"/>
  <c r="Q15" i="15"/>
  <c r="P16" i="15"/>
  <c r="Q16" i="15"/>
  <c r="P17" i="15"/>
  <c r="Q17" i="15"/>
  <c r="P18" i="15"/>
  <c r="Q18" i="15"/>
  <c r="P19" i="15"/>
  <c r="Q19" i="15"/>
  <c r="P20" i="15"/>
  <c r="Q20" i="15"/>
  <c r="P21" i="15"/>
  <c r="Q21" i="15"/>
  <c r="P22" i="15"/>
  <c r="Q22" i="15"/>
  <c r="P23" i="15"/>
  <c r="Q23" i="15"/>
  <c r="P24" i="15"/>
  <c r="Q24" i="15"/>
  <c r="P25" i="15"/>
  <c r="Q25" i="15"/>
  <c r="P26" i="15"/>
  <c r="Q26" i="15"/>
  <c r="P27" i="15"/>
  <c r="Q27" i="15"/>
  <c r="P28" i="15"/>
  <c r="Q28" i="15"/>
  <c r="P29" i="15"/>
  <c r="Q29" i="15"/>
  <c r="P30" i="15"/>
  <c r="Q30" i="15"/>
  <c r="P31" i="15"/>
  <c r="Q31" i="15"/>
  <c r="P32" i="15"/>
  <c r="Q32" i="15"/>
  <c r="P33" i="15"/>
  <c r="Q33" i="15"/>
  <c r="P34" i="15"/>
  <c r="Q34" i="15"/>
  <c r="P35" i="15"/>
  <c r="Q35" i="15"/>
  <c r="P36" i="15"/>
  <c r="Q36" i="15"/>
  <c r="P37" i="15"/>
  <c r="Q37" i="15"/>
  <c r="P38" i="15"/>
  <c r="Q38" i="15"/>
  <c r="P39" i="15"/>
  <c r="Q39" i="15"/>
  <c r="P40" i="15"/>
  <c r="Q40" i="15"/>
  <c r="P41" i="15"/>
  <c r="Q41" i="15"/>
  <c r="P42" i="15"/>
  <c r="Q42" i="15"/>
  <c r="P43" i="15"/>
  <c r="Q43" i="15"/>
  <c r="P44" i="15"/>
  <c r="Q44" i="15"/>
  <c r="P45" i="15"/>
  <c r="Q45" i="15"/>
  <c r="P46" i="15"/>
  <c r="Q46" i="15"/>
  <c r="P47" i="15"/>
  <c r="Q47" i="15"/>
  <c r="P48" i="15"/>
  <c r="Q48" i="15"/>
  <c r="P49" i="15"/>
  <c r="Q49" i="15"/>
  <c r="P50" i="15"/>
  <c r="Q50" i="15"/>
  <c r="P51" i="15"/>
  <c r="Q51" i="15"/>
  <c r="P52" i="15"/>
  <c r="Q52" i="15"/>
  <c r="P53" i="15"/>
  <c r="Q53" i="15"/>
  <c r="P54" i="15"/>
  <c r="Q54" i="15"/>
  <c r="P55" i="15"/>
  <c r="Q55" i="15"/>
  <c r="P56" i="15"/>
  <c r="Q56" i="15"/>
  <c r="P57" i="15"/>
  <c r="Q57" i="15"/>
  <c r="P58" i="15"/>
  <c r="Q58" i="15"/>
  <c r="P59" i="15"/>
  <c r="Q59" i="15"/>
  <c r="P60" i="15"/>
  <c r="Q60" i="15"/>
  <c r="P61" i="15"/>
  <c r="Q61" i="15"/>
  <c r="P62" i="15"/>
  <c r="Q62" i="15"/>
  <c r="P63" i="15"/>
  <c r="Q63" i="15"/>
  <c r="P64" i="15"/>
  <c r="Q64" i="15"/>
  <c r="P65" i="15"/>
  <c r="Q65" i="15"/>
  <c r="Q21" i="17" l="1"/>
  <c r="Q20" i="17"/>
  <c r="O21" i="17"/>
  <c r="O20" i="17"/>
  <c r="D21" i="17"/>
  <c r="D20" i="17"/>
  <c r="R7" i="15"/>
  <c r="S7" i="15"/>
  <c r="R8" i="15"/>
  <c r="S8" i="15"/>
  <c r="R9" i="15"/>
  <c r="S9" i="15"/>
  <c r="R10" i="15"/>
  <c r="S10" i="15"/>
  <c r="R11" i="15"/>
  <c r="S11" i="15"/>
  <c r="R12" i="15"/>
  <c r="S12" i="15"/>
  <c r="R13" i="15"/>
  <c r="S13" i="15"/>
  <c r="R14" i="15"/>
  <c r="S14" i="15"/>
  <c r="R15" i="15"/>
  <c r="S15" i="15"/>
  <c r="R16" i="15"/>
  <c r="S16" i="15"/>
  <c r="R17" i="15"/>
  <c r="S17" i="15"/>
  <c r="R18" i="15"/>
  <c r="S18" i="15"/>
  <c r="R19" i="15"/>
  <c r="S19" i="15"/>
  <c r="R20" i="15"/>
  <c r="S20" i="15"/>
  <c r="R21" i="15"/>
  <c r="S21" i="15"/>
  <c r="R22" i="15"/>
  <c r="S22" i="15"/>
  <c r="R23" i="15"/>
  <c r="S23" i="15"/>
  <c r="R24" i="15"/>
  <c r="S24" i="15"/>
  <c r="R25" i="15"/>
  <c r="S25" i="15"/>
  <c r="R26" i="15"/>
  <c r="S26" i="15"/>
  <c r="R27" i="15"/>
  <c r="S27" i="15"/>
  <c r="R28" i="15"/>
  <c r="S28" i="15"/>
  <c r="R29" i="15"/>
  <c r="S29" i="15"/>
  <c r="R30" i="15"/>
  <c r="S30" i="15"/>
  <c r="R31" i="15"/>
  <c r="S31" i="15"/>
  <c r="R32" i="15"/>
  <c r="S32" i="15"/>
  <c r="R33" i="15"/>
  <c r="S33" i="15"/>
  <c r="R34" i="15"/>
  <c r="S34" i="15"/>
  <c r="R35" i="15"/>
  <c r="S35" i="15"/>
  <c r="R36" i="15"/>
  <c r="S36" i="15"/>
  <c r="R37" i="15"/>
  <c r="S37" i="15"/>
  <c r="R38" i="15"/>
  <c r="S38" i="15"/>
  <c r="R39" i="15"/>
  <c r="S39" i="15"/>
  <c r="R40" i="15"/>
  <c r="S40" i="15"/>
  <c r="R41" i="15"/>
  <c r="S41" i="15"/>
  <c r="R42" i="15"/>
  <c r="S42" i="15"/>
  <c r="R43" i="15"/>
  <c r="S43" i="15"/>
  <c r="R44" i="15"/>
  <c r="S44" i="15"/>
  <c r="R45" i="15"/>
  <c r="S45" i="15"/>
  <c r="R46" i="15"/>
  <c r="S46" i="15"/>
  <c r="R47" i="15"/>
  <c r="S47" i="15"/>
  <c r="R48" i="15"/>
  <c r="S48" i="15"/>
  <c r="R49" i="15"/>
  <c r="S49" i="15"/>
  <c r="R50" i="15"/>
  <c r="S50" i="15"/>
  <c r="R51" i="15"/>
  <c r="S51" i="15"/>
  <c r="R52" i="15"/>
  <c r="S52" i="15"/>
  <c r="R53" i="15"/>
  <c r="S53" i="15"/>
  <c r="R54" i="15"/>
  <c r="S54" i="15"/>
  <c r="R55" i="15"/>
  <c r="S55" i="15"/>
  <c r="R56" i="15"/>
  <c r="S56" i="15"/>
  <c r="R57" i="15"/>
  <c r="S57" i="15"/>
  <c r="R58" i="15"/>
  <c r="S58" i="15"/>
  <c r="R59" i="15"/>
  <c r="S59" i="15"/>
  <c r="R60" i="15"/>
  <c r="S60" i="15"/>
  <c r="R61" i="15"/>
  <c r="S61" i="15"/>
  <c r="R62" i="15"/>
  <c r="S62" i="15"/>
  <c r="R63" i="15"/>
  <c r="S63" i="15"/>
  <c r="R64" i="15"/>
  <c r="S64" i="15"/>
  <c r="R65" i="15"/>
  <c r="S65" i="15"/>
  <c r="R6" i="15"/>
  <c r="S6" i="15"/>
  <c r="AF3" i="7"/>
  <c r="AE3" i="7"/>
  <c r="AD3" i="7"/>
  <c r="AC3" i="7"/>
  <c r="AB3" i="7"/>
  <c r="AA3" i="7"/>
  <c r="O37" i="17" l="1"/>
  <c r="O36" i="17"/>
  <c r="T36" i="17" l="1"/>
  <c r="P3" i="7"/>
  <c r="T37" i="17"/>
  <c r="Q3" i="7"/>
  <c r="AH69" i="2"/>
  <c r="AI69" i="2"/>
  <c r="AH70" i="2"/>
  <c r="AI70" i="2"/>
  <c r="AH71" i="2"/>
  <c r="AI71" i="2"/>
  <c r="AH72" i="2"/>
  <c r="AI72" i="2"/>
  <c r="AH73" i="2"/>
  <c r="AI73" i="2"/>
  <c r="AH74" i="2"/>
  <c r="AI74" i="2"/>
  <c r="AH75" i="2"/>
  <c r="AI75" i="2"/>
  <c r="AH76" i="2"/>
  <c r="AI76" i="2"/>
  <c r="AH77" i="2"/>
  <c r="AI77" i="2"/>
  <c r="AH78" i="2"/>
  <c r="AI78" i="2"/>
  <c r="AH79" i="2"/>
  <c r="AI79" i="2"/>
  <c r="AH80" i="2"/>
  <c r="AI80" i="2"/>
  <c r="AH81" i="2"/>
  <c r="AI81" i="2"/>
  <c r="AH82" i="2"/>
  <c r="AI82" i="2"/>
  <c r="AH83" i="2"/>
  <c r="AI83" i="2"/>
  <c r="AH84" i="2"/>
  <c r="AI84" i="2"/>
  <c r="AH85" i="2"/>
  <c r="AI85" i="2"/>
  <c r="AH86" i="2"/>
  <c r="AI86" i="2"/>
  <c r="AH87" i="2"/>
  <c r="AI87" i="2"/>
  <c r="AH88" i="2"/>
  <c r="AI88" i="2"/>
  <c r="AH89" i="2"/>
  <c r="AI89" i="2"/>
  <c r="AH90" i="2"/>
  <c r="AI90" i="2"/>
  <c r="AH91" i="2"/>
  <c r="AI91" i="2"/>
  <c r="AH92" i="2"/>
  <c r="AI92" i="2"/>
  <c r="AH93" i="2"/>
  <c r="AI93" i="2"/>
  <c r="AH94" i="2"/>
  <c r="AI94" i="2"/>
  <c r="AH95" i="2"/>
  <c r="AI95" i="2"/>
  <c r="AH96" i="2"/>
  <c r="AI96" i="2"/>
  <c r="AH97" i="2"/>
  <c r="AI97" i="2"/>
  <c r="AH98" i="2"/>
  <c r="AI98" i="2"/>
  <c r="AH99" i="2"/>
  <c r="AI99" i="2"/>
  <c r="AH100" i="2"/>
  <c r="AI100" i="2"/>
  <c r="AH101" i="2"/>
  <c r="AI101" i="2"/>
  <c r="AH102" i="2"/>
  <c r="AI102" i="2"/>
  <c r="AH103" i="2"/>
  <c r="AI103" i="2"/>
  <c r="AH104" i="2"/>
  <c r="AI104" i="2"/>
  <c r="AH105" i="2"/>
  <c r="AI105" i="2"/>
  <c r="AH106" i="2"/>
  <c r="AI106" i="2"/>
  <c r="AH107" i="2"/>
  <c r="AI107" i="2"/>
  <c r="AH108" i="2"/>
  <c r="AI108" i="2"/>
  <c r="AH109" i="2"/>
  <c r="AI109" i="2"/>
  <c r="AH110" i="2"/>
  <c r="AI110" i="2"/>
  <c r="AH111" i="2"/>
  <c r="AI111" i="2"/>
  <c r="AH112" i="2"/>
  <c r="AI112" i="2"/>
  <c r="AH113" i="2"/>
  <c r="AI113" i="2"/>
  <c r="AH114" i="2"/>
  <c r="AI114" i="2"/>
  <c r="AH115" i="2"/>
  <c r="AI115" i="2"/>
  <c r="AH116" i="2"/>
  <c r="AI116" i="2"/>
  <c r="AH117" i="2"/>
  <c r="AI117" i="2"/>
  <c r="AH118" i="2"/>
  <c r="AI118" i="2"/>
  <c r="AH119" i="2"/>
  <c r="AI119" i="2"/>
  <c r="AH120" i="2"/>
  <c r="AI120" i="2"/>
  <c r="AH121" i="2"/>
  <c r="AI121" i="2"/>
  <c r="AH122" i="2"/>
  <c r="AI122" i="2"/>
  <c r="AH123" i="2"/>
  <c r="AI123" i="2"/>
  <c r="AH124" i="2"/>
  <c r="AI124" i="2"/>
  <c r="AH125" i="2"/>
  <c r="AI125" i="2"/>
  <c r="AH126" i="2"/>
  <c r="AI126" i="2"/>
  <c r="AH127" i="2"/>
  <c r="AI127" i="2"/>
  <c r="AH68" i="2"/>
  <c r="AI68" i="2"/>
  <c r="AH7" i="2"/>
  <c r="AI7" i="2"/>
  <c r="AH8" i="2"/>
  <c r="AI8" i="2"/>
  <c r="AH9" i="2"/>
  <c r="AI9" i="2"/>
  <c r="AH10" i="2"/>
  <c r="AI10" i="2"/>
  <c r="AH11" i="2"/>
  <c r="AI11" i="2"/>
  <c r="AH12" i="2"/>
  <c r="AI12" i="2"/>
  <c r="AH13" i="2"/>
  <c r="AI13" i="2"/>
  <c r="AH14" i="2"/>
  <c r="AI14" i="2"/>
  <c r="AH15" i="2"/>
  <c r="AI15" i="2"/>
  <c r="AH16" i="2"/>
  <c r="AI16" i="2"/>
  <c r="AH17" i="2"/>
  <c r="AI17" i="2"/>
  <c r="AH18" i="2"/>
  <c r="AI18" i="2"/>
  <c r="AH19" i="2"/>
  <c r="AI19" i="2"/>
  <c r="AH20" i="2"/>
  <c r="AI20" i="2"/>
  <c r="AH21" i="2"/>
  <c r="AI21" i="2"/>
  <c r="AH22" i="2"/>
  <c r="AI22" i="2"/>
  <c r="AH23" i="2"/>
  <c r="AI23" i="2"/>
  <c r="AH24" i="2"/>
  <c r="AI24" i="2"/>
  <c r="AH25" i="2"/>
  <c r="AI25" i="2"/>
  <c r="AH26" i="2"/>
  <c r="AI26" i="2"/>
  <c r="AH27" i="2"/>
  <c r="AI27" i="2"/>
  <c r="AH28" i="2"/>
  <c r="AI28" i="2"/>
  <c r="AH29" i="2"/>
  <c r="AI29" i="2"/>
  <c r="AH30" i="2"/>
  <c r="AI30" i="2"/>
  <c r="AH31" i="2"/>
  <c r="AI31" i="2"/>
  <c r="AH32" i="2"/>
  <c r="AI32" i="2"/>
  <c r="AH33" i="2"/>
  <c r="AI33" i="2"/>
  <c r="AH34" i="2"/>
  <c r="AI34" i="2"/>
  <c r="AH35" i="2"/>
  <c r="AI35" i="2"/>
  <c r="AH36" i="2"/>
  <c r="AI36" i="2"/>
  <c r="AH37" i="2"/>
  <c r="AI37" i="2"/>
  <c r="AH38" i="2"/>
  <c r="AI38" i="2"/>
  <c r="AH39" i="2"/>
  <c r="AI39" i="2"/>
  <c r="AH40" i="2"/>
  <c r="AI40" i="2"/>
  <c r="AH41" i="2"/>
  <c r="AI41" i="2"/>
  <c r="AH42" i="2"/>
  <c r="AI42" i="2"/>
  <c r="AH43" i="2"/>
  <c r="AI43" i="2"/>
  <c r="AH44" i="2"/>
  <c r="AI44" i="2"/>
  <c r="AH45" i="2"/>
  <c r="AI45" i="2"/>
  <c r="AH46" i="2"/>
  <c r="AI46" i="2"/>
  <c r="AH47" i="2"/>
  <c r="AI47" i="2"/>
  <c r="AH48" i="2"/>
  <c r="AI48" i="2"/>
  <c r="AH49" i="2"/>
  <c r="AI49" i="2"/>
  <c r="AH50" i="2"/>
  <c r="AI50" i="2"/>
  <c r="AH51" i="2"/>
  <c r="AI51" i="2"/>
  <c r="AH52" i="2"/>
  <c r="AI52" i="2"/>
  <c r="AH53" i="2"/>
  <c r="AI53" i="2"/>
  <c r="AH54" i="2"/>
  <c r="AI54" i="2"/>
  <c r="AH55" i="2"/>
  <c r="AI55" i="2"/>
  <c r="AH56" i="2"/>
  <c r="AI56" i="2"/>
  <c r="AH57" i="2"/>
  <c r="AI57" i="2"/>
  <c r="AH58" i="2"/>
  <c r="AI58" i="2"/>
  <c r="AH59" i="2"/>
  <c r="AI59" i="2"/>
  <c r="AH60" i="2"/>
  <c r="AI60" i="2"/>
  <c r="AH61" i="2"/>
  <c r="AI61" i="2"/>
  <c r="AH62" i="2"/>
  <c r="AI62" i="2"/>
  <c r="AH63" i="2"/>
  <c r="AI63" i="2"/>
  <c r="AH64" i="2"/>
  <c r="AI64" i="2"/>
  <c r="AH65" i="2"/>
  <c r="AI65" i="2"/>
  <c r="AI6" i="2"/>
  <c r="S6" i="2"/>
  <c r="AT7" i="2" l="1"/>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8" i="2"/>
  <c r="AT69" i="2"/>
  <c r="AT70" i="2"/>
  <c r="AT71" i="2"/>
  <c r="AT72" i="2"/>
  <c r="AT73" i="2"/>
  <c r="AT74" i="2"/>
  <c r="AT75" i="2"/>
  <c r="AT76" i="2"/>
  <c r="AT77" i="2"/>
  <c r="AT78" i="2"/>
  <c r="AT79" i="2"/>
  <c r="AT80" i="2"/>
  <c r="AT81" i="2"/>
  <c r="AT82" i="2"/>
  <c r="AT83" i="2"/>
  <c r="AT84" i="2"/>
  <c r="AT85" i="2"/>
  <c r="AT86" i="2"/>
  <c r="AT87" i="2"/>
  <c r="AT88" i="2"/>
  <c r="AT89" i="2"/>
  <c r="AT90" i="2"/>
  <c r="AT91" i="2"/>
  <c r="AT92" i="2"/>
  <c r="AT93" i="2"/>
  <c r="AT94" i="2"/>
  <c r="AT95" i="2"/>
  <c r="AT96" i="2"/>
  <c r="AT97" i="2"/>
  <c r="AT98" i="2"/>
  <c r="AT99" i="2"/>
  <c r="AT100" i="2"/>
  <c r="AT101" i="2"/>
  <c r="AT102" i="2"/>
  <c r="AT103" i="2"/>
  <c r="AT104" i="2"/>
  <c r="AT105" i="2"/>
  <c r="AT106" i="2"/>
  <c r="AT107" i="2"/>
  <c r="AT108" i="2"/>
  <c r="AT109" i="2"/>
  <c r="AT110" i="2"/>
  <c r="AT111" i="2"/>
  <c r="AT112" i="2"/>
  <c r="AT113" i="2"/>
  <c r="AT114" i="2"/>
  <c r="AT115" i="2"/>
  <c r="AT116" i="2"/>
  <c r="AT117" i="2"/>
  <c r="AT118" i="2"/>
  <c r="AT119" i="2"/>
  <c r="AT120" i="2"/>
  <c r="AT121" i="2"/>
  <c r="AT122" i="2"/>
  <c r="AT123" i="2"/>
  <c r="AT124" i="2"/>
  <c r="AT125" i="2"/>
  <c r="AT126" i="2"/>
  <c r="AT127" i="2"/>
  <c r="AT6" i="2"/>
  <c r="AT3" i="2" l="1"/>
  <c r="B4" i="17" s="1"/>
  <c r="S3" i="7"/>
  <c r="B1" i="17" l="1"/>
  <c r="D14" i="17"/>
  <c r="D13" i="17"/>
  <c r="T20" i="1"/>
  <c r="T19" i="1"/>
  <c r="C18" i="17"/>
  <c r="C17" i="17"/>
  <c r="C16" i="17"/>
  <c r="D15" i="17"/>
  <c r="Q5" i="17"/>
  <c r="C11" i="17"/>
  <c r="C10" i="17"/>
  <c r="C8" i="17"/>
  <c r="Q6" i="17"/>
  <c r="I6" i="17"/>
  <c r="H6" i="17"/>
  <c r="G6" i="17"/>
  <c r="D6" i="17"/>
  <c r="C6" i="17"/>
  <c r="AH8" i="15"/>
  <c r="AI8" i="15"/>
  <c r="AJ8" i="15"/>
  <c r="AK8" i="15"/>
  <c r="AH9" i="15"/>
  <c r="AI9" i="15"/>
  <c r="AJ9" i="15"/>
  <c r="AK9" i="15"/>
  <c r="AH10" i="15"/>
  <c r="AI10" i="15"/>
  <c r="AJ10" i="15"/>
  <c r="AK10" i="15"/>
  <c r="AH11" i="15"/>
  <c r="AI11" i="15"/>
  <c r="AJ11" i="15"/>
  <c r="AK11" i="15"/>
  <c r="AH12" i="15"/>
  <c r="AI12" i="15"/>
  <c r="AJ12" i="15"/>
  <c r="AK12" i="15"/>
  <c r="AH13" i="15"/>
  <c r="AI13" i="15"/>
  <c r="AJ13" i="15"/>
  <c r="AK13" i="15"/>
  <c r="AH14" i="15"/>
  <c r="AI14" i="15"/>
  <c r="AJ14" i="15"/>
  <c r="AK14" i="15"/>
  <c r="AH15" i="15"/>
  <c r="AI15" i="15"/>
  <c r="AJ15" i="15"/>
  <c r="AK15" i="15"/>
  <c r="AH16" i="15"/>
  <c r="AI16" i="15"/>
  <c r="AJ16" i="15"/>
  <c r="AK16" i="15"/>
  <c r="AH17" i="15"/>
  <c r="AI17" i="15"/>
  <c r="AJ17" i="15"/>
  <c r="AK17" i="15"/>
  <c r="AH18" i="15"/>
  <c r="AI18" i="15"/>
  <c r="AJ18" i="15"/>
  <c r="AK18" i="15"/>
  <c r="AH19" i="15"/>
  <c r="AI19" i="15"/>
  <c r="AJ19" i="15"/>
  <c r="AK19" i="15"/>
  <c r="AH20" i="15"/>
  <c r="AI20" i="15"/>
  <c r="AJ20" i="15"/>
  <c r="AK20" i="15"/>
  <c r="AH21" i="15"/>
  <c r="AI21" i="15"/>
  <c r="AJ21" i="15"/>
  <c r="AK21" i="15"/>
  <c r="AH22" i="15"/>
  <c r="AI22" i="15"/>
  <c r="AJ22" i="15"/>
  <c r="AK22" i="15"/>
  <c r="AH23" i="15"/>
  <c r="AI23" i="15"/>
  <c r="AJ23" i="15"/>
  <c r="AK23" i="15"/>
  <c r="AH24" i="15"/>
  <c r="AI24" i="15"/>
  <c r="AJ24" i="15"/>
  <c r="AK24" i="15"/>
  <c r="AH25" i="15"/>
  <c r="AI25" i="15"/>
  <c r="AJ25" i="15"/>
  <c r="AK25" i="15"/>
  <c r="AH26" i="15"/>
  <c r="AI26" i="15"/>
  <c r="AJ26" i="15"/>
  <c r="AK26" i="15"/>
  <c r="AH27" i="15"/>
  <c r="AI27" i="15"/>
  <c r="AJ27" i="15"/>
  <c r="AK27" i="15"/>
  <c r="AH28" i="15"/>
  <c r="AI28" i="15"/>
  <c r="AJ28" i="15"/>
  <c r="AK28" i="15"/>
  <c r="AH29" i="15"/>
  <c r="AI29" i="15"/>
  <c r="AJ29" i="15"/>
  <c r="AK29" i="15"/>
  <c r="AH30" i="15"/>
  <c r="AI30" i="15"/>
  <c r="AJ30" i="15"/>
  <c r="AK30" i="15"/>
  <c r="AH31" i="15"/>
  <c r="AI31" i="15"/>
  <c r="AJ31" i="15"/>
  <c r="AK31" i="15"/>
  <c r="AH32" i="15"/>
  <c r="AI32" i="15"/>
  <c r="AJ32" i="15"/>
  <c r="AK32" i="15"/>
  <c r="AH33" i="15"/>
  <c r="AI33" i="15"/>
  <c r="AJ33" i="15"/>
  <c r="AK33" i="15"/>
  <c r="AH34" i="15"/>
  <c r="AI34" i="15"/>
  <c r="AJ34" i="15"/>
  <c r="AK34" i="15"/>
  <c r="AH35" i="15"/>
  <c r="AI35" i="15"/>
  <c r="AJ35" i="15"/>
  <c r="AK35" i="15"/>
  <c r="AH36" i="15"/>
  <c r="AI36" i="15"/>
  <c r="AJ36" i="15"/>
  <c r="AK36" i="15"/>
  <c r="AH37" i="15"/>
  <c r="AI37" i="15"/>
  <c r="AJ37" i="15"/>
  <c r="AK37" i="15"/>
  <c r="AH38" i="15"/>
  <c r="AI38" i="15"/>
  <c r="AJ38" i="15"/>
  <c r="AK38" i="15"/>
  <c r="AH39" i="15"/>
  <c r="AI39" i="15"/>
  <c r="AJ39" i="15"/>
  <c r="AK39" i="15"/>
  <c r="AH40" i="15"/>
  <c r="AI40" i="15"/>
  <c r="AJ40" i="15"/>
  <c r="AK40" i="15"/>
  <c r="AH41" i="15"/>
  <c r="AI41" i="15"/>
  <c r="AJ41" i="15"/>
  <c r="AK41" i="15"/>
  <c r="AH42" i="15"/>
  <c r="AI42" i="15"/>
  <c r="AJ42" i="15"/>
  <c r="AK42" i="15"/>
  <c r="AH43" i="15"/>
  <c r="AI43" i="15"/>
  <c r="AJ43" i="15"/>
  <c r="AK43" i="15"/>
  <c r="AH44" i="15"/>
  <c r="AI44" i="15"/>
  <c r="AJ44" i="15"/>
  <c r="AK44" i="15"/>
  <c r="AH45" i="15"/>
  <c r="AI45" i="15"/>
  <c r="AJ45" i="15"/>
  <c r="AK45" i="15"/>
  <c r="AH46" i="15"/>
  <c r="AI46" i="15"/>
  <c r="AJ46" i="15"/>
  <c r="AK46" i="15"/>
  <c r="AH47" i="15"/>
  <c r="AI47" i="15"/>
  <c r="AJ47" i="15"/>
  <c r="AK47" i="15"/>
  <c r="AH48" i="15"/>
  <c r="AI48" i="15"/>
  <c r="AJ48" i="15"/>
  <c r="AK48" i="15"/>
  <c r="AH49" i="15"/>
  <c r="AI49" i="15"/>
  <c r="AJ49" i="15"/>
  <c r="AK49" i="15"/>
  <c r="AH50" i="15"/>
  <c r="AI50" i="15"/>
  <c r="AJ50" i="15"/>
  <c r="AK50" i="15"/>
  <c r="AH51" i="15"/>
  <c r="AI51" i="15"/>
  <c r="AJ51" i="15"/>
  <c r="AK51" i="15"/>
  <c r="AH52" i="15"/>
  <c r="AI52" i="15"/>
  <c r="AJ52" i="15"/>
  <c r="AK52" i="15"/>
  <c r="AH53" i="15"/>
  <c r="AI53" i="15"/>
  <c r="AJ53" i="15"/>
  <c r="AK53" i="15"/>
  <c r="AH54" i="15"/>
  <c r="AI54" i="15"/>
  <c r="AJ54" i="15"/>
  <c r="AK54" i="15"/>
  <c r="AH55" i="15"/>
  <c r="AI55" i="15"/>
  <c r="AJ55" i="15"/>
  <c r="AK55" i="15"/>
  <c r="AH56" i="15"/>
  <c r="AI56" i="15"/>
  <c r="AJ56" i="15"/>
  <c r="AK56" i="15"/>
  <c r="AH57" i="15"/>
  <c r="AI57" i="15"/>
  <c r="AJ57" i="15"/>
  <c r="AK57" i="15"/>
  <c r="AH58" i="15"/>
  <c r="AI58" i="15"/>
  <c r="AJ58" i="15"/>
  <c r="AK58" i="15"/>
  <c r="AH59" i="15"/>
  <c r="AI59" i="15"/>
  <c r="AJ59" i="15"/>
  <c r="AK59" i="15"/>
  <c r="AH60" i="15"/>
  <c r="AI60" i="15"/>
  <c r="AJ60" i="15"/>
  <c r="AK60" i="15"/>
  <c r="AH61" i="15"/>
  <c r="AI61" i="15"/>
  <c r="AJ61" i="15"/>
  <c r="AK61" i="15"/>
  <c r="AH62" i="15"/>
  <c r="AI62" i="15"/>
  <c r="AJ62" i="15"/>
  <c r="AK62" i="15"/>
  <c r="AH63" i="15"/>
  <c r="AI63" i="15"/>
  <c r="AJ63" i="15"/>
  <c r="AK63" i="15"/>
  <c r="AH64" i="15"/>
  <c r="AI64" i="15"/>
  <c r="AJ64" i="15"/>
  <c r="AK64" i="15"/>
  <c r="AH65" i="15"/>
  <c r="AI65" i="15"/>
  <c r="AJ65" i="15"/>
  <c r="AK65" i="15"/>
  <c r="AO8" i="15"/>
  <c r="AP8" i="15"/>
  <c r="AQ8" i="15"/>
  <c r="AR8" i="15"/>
  <c r="AO9" i="15"/>
  <c r="AP9" i="15"/>
  <c r="AQ9" i="15"/>
  <c r="AR9" i="15"/>
  <c r="AO10" i="15"/>
  <c r="AP10" i="15"/>
  <c r="AQ10" i="15"/>
  <c r="AR10" i="15"/>
  <c r="AO11" i="15"/>
  <c r="AP11" i="15"/>
  <c r="AQ11" i="15"/>
  <c r="AR11" i="15"/>
  <c r="AO12" i="15"/>
  <c r="AP12" i="15"/>
  <c r="AQ12" i="15"/>
  <c r="AR12" i="15"/>
  <c r="AO13" i="15"/>
  <c r="AP13" i="15"/>
  <c r="AQ13" i="15"/>
  <c r="AR13" i="15"/>
  <c r="AO14" i="15"/>
  <c r="AP14" i="15"/>
  <c r="AQ14" i="15"/>
  <c r="AR14" i="15"/>
  <c r="AO15" i="15"/>
  <c r="AP15" i="15"/>
  <c r="AQ15" i="15"/>
  <c r="AR15" i="15"/>
  <c r="AO16" i="15"/>
  <c r="AP16" i="15"/>
  <c r="AQ16" i="15"/>
  <c r="AR16" i="15"/>
  <c r="AO17" i="15"/>
  <c r="AP17" i="15"/>
  <c r="AQ17" i="15"/>
  <c r="AR17" i="15"/>
  <c r="AO18" i="15"/>
  <c r="AP18" i="15"/>
  <c r="AQ18" i="15"/>
  <c r="AR18" i="15"/>
  <c r="AO19" i="15"/>
  <c r="AP19" i="15"/>
  <c r="AQ19" i="15"/>
  <c r="AR19" i="15"/>
  <c r="AO20" i="15"/>
  <c r="AP20" i="15"/>
  <c r="AQ20" i="15"/>
  <c r="AR20" i="15"/>
  <c r="AO21" i="15"/>
  <c r="AP21" i="15"/>
  <c r="AQ21" i="15"/>
  <c r="AR21" i="15"/>
  <c r="AO22" i="15"/>
  <c r="AP22" i="15"/>
  <c r="AQ22" i="15"/>
  <c r="AR22" i="15"/>
  <c r="AO23" i="15"/>
  <c r="AP23" i="15"/>
  <c r="AQ23" i="15"/>
  <c r="AR23" i="15"/>
  <c r="AO24" i="15"/>
  <c r="AP24" i="15"/>
  <c r="AQ24" i="15"/>
  <c r="AR24" i="15"/>
  <c r="AO25" i="15"/>
  <c r="AP25" i="15"/>
  <c r="AQ25" i="15"/>
  <c r="AR25" i="15"/>
  <c r="AO26" i="15"/>
  <c r="AP26" i="15"/>
  <c r="AQ26" i="15"/>
  <c r="AR26" i="15"/>
  <c r="AO27" i="15"/>
  <c r="AP27" i="15"/>
  <c r="AQ27" i="15"/>
  <c r="AR27" i="15"/>
  <c r="AO28" i="15"/>
  <c r="AP28" i="15"/>
  <c r="AQ28" i="15"/>
  <c r="AR28" i="15"/>
  <c r="AO29" i="15"/>
  <c r="AP29" i="15"/>
  <c r="AQ29" i="15"/>
  <c r="AR29" i="15"/>
  <c r="AO30" i="15"/>
  <c r="AP30" i="15"/>
  <c r="AQ30" i="15"/>
  <c r="AR30" i="15"/>
  <c r="AO31" i="15"/>
  <c r="AP31" i="15"/>
  <c r="AQ31" i="15"/>
  <c r="AR31" i="15"/>
  <c r="AO32" i="15"/>
  <c r="AP32" i="15"/>
  <c r="AQ32" i="15"/>
  <c r="AR32" i="15"/>
  <c r="AO33" i="15"/>
  <c r="AP33" i="15"/>
  <c r="AQ33" i="15"/>
  <c r="AR33" i="15"/>
  <c r="AO34" i="15"/>
  <c r="AP34" i="15"/>
  <c r="AQ34" i="15"/>
  <c r="AR34" i="15"/>
  <c r="AO35" i="15"/>
  <c r="AP35" i="15"/>
  <c r="AQ35" i="15"/>
  <c r="AR35" i="15"/>
  <c r="AO36" i="15"/>
  <c r="AP36" i="15"/>
  <c r="AQ36" i="15"/>
  <c r="AR36" i="15"/>
  <c r="AO37" i="15"/>
  <c r="AP37" i="15"/>
  <c r="AQ37" i="15"/>
  <c r="AR37" i="15"/>
  <c r="AO38" i="15"/>
  <c r="AP38" i="15"/>
  <c r="AQ38" i="15"/>
  <c r="AR38" i="15"/>
  <c r="AO39" i="15"/>
  <c r="AP39" i="15"/>
  <c r="AQ39" i="15"/>
  <c r="AR39" i="15"/>
  <c r="AO40" i="15"/>
  <c r="AP40" i="15"/>
  <c r="AQ40" i="15"/>
  <c r="AR40" i="15"/>
  <c r="AO41" i="15"/>
  <c r="AP41" i="15"/>
  <c r="AQ41" i="15"/>
  <c r="AR41" i="15"/>
  <c r="AO42" i="15"/>
  <c r="AP42" i="15"/>
  <c r="AQ42" i="15"/>
  <c r="AR42" i="15"/>
  <c r="AO43" i="15"/>
  <c r="AP43" i="15"/>
  <c r="AQ43" i="15"/>
  <c r="AR43" i="15"/>
  <c r="AO44" i="15"/>
  <c r="AP44" i="15"/>
  <c r="AQ44" i="15"/>
  <c r="AR44" i="15"/>
  <c r="AO45" i="15"/>
  <c r="AP45" i="15"/>
  <c r="AQ45" i="15"/>
  <c r="AR45" i="15"/>
  <c r="AO46" i="15"/>
  <c r="AP46" i="15"/>
  <c r="AQ46" i="15"/>
  <c r="AR46" i="15"/>
  <c r="AO47" i="15"/>
  <c r="AP47" i="15"/>
  <c r="AQ47" i="15"/>
  <c r="AR47" i="15"/>
  <c r="AO48" i="15"/>
  <c r="AP48" i="15"/>
  <c r="AQ48" i="15"/>
  <c r="AR48" i="15"/>
  <c r="AO49" i="15"/>
  <c r="AP49" i="15"/>
  <c r="AQ49" i="15"/>
  <c r="AR49" i="15"/>
  <c r="AO50" i="15"/>
  <c r="AP50" i="15"/>
  <c r="AQ50" i="15"/>
  <c r="AR50" i="15"/>
  <c r="AO51" i="15"/>
  <c r="AP51" i="15"/>
  <c r="AQ51" i="15"/>
  <c r="AR51" i="15"/>
  <c r="AO52" i="15"/>
  <c r="AP52" i="15"/>
  <c r="AQ52" i="15"/>
  <c r="AR52" i="15"/>
  <c r="AO53" i="15"/>
  <c r="AP53" i="15"/>
  <c r="AQ53" i="15"/>
  <c r="AR53" i="15"/>
  <c r="AO54" i="15"/>
  <c r="AP54" i="15"/>
  <c r="AQ54" i="15"/>
  <c r="AR54" i="15"/>
  <c r="AO55" i="15"/>
  <c r="AP55" i="15"/>
  <c r="AQ55" i="15"/>
  <c r="AR55" i="15"/>
  <c r="AO56" i="15"/>
  <c r="AP56" i="15"/>
  <c r="AQ56" i="15"/>
  <c r="AR56" i="15"/>
  <c r="AO57" i="15"/>
  <c r="AP57" i="15"/>
  <c r="AQ57" i="15"/>
  <c r="AR57" i="15"/>
  <c r="AO58" i="15"/>
  <c r="AP58" i="15"/>
  <c r="AQ58" i="15"/>
  <c r="AR58" i="15"/>
  <c r="AO59" i="15"/>
  <c r="AP59" i="15"/>
  <c r="AQ59" i="15"/>
  <c r="AR59" i="15"/>
  <c r="AO60" i="15"/>
  <c r="AP60" i="15"/>
  <c r="AQ60" i="15"/>
  <c r="AR60" i="15"/>
  <c r="AO61" i="15"/>
  <c r="AP61" i="15"/>
  <c r="AQ61" i="15"/>
  <c r="AR61" i="15"/>
  <c r="AO62" i="15"/>
  <c r="AP62" i="15"/>
  <c r="AQ62" i="15"/>
  <c r="AR62" i="15"/>
  <c r="AO63" i="15"/>
  <c r="AP63" i="15"/>
  <c r="AQ63" i="15"/>
  <c r="AR63" i="15"/>
  <c r="AO64" i="15"/>
  <c r="AP64" i="15"/>
  <c r="AQ64" i="15"/>
  <c r="AR64" i="15"/>
  <c r="AO65" i="15"/>
  <c r="AP65" i="15"/>
  <c r="AQ65" i="15"/>
  <c r="AR65" i="15"/>
  <c r="AA7" i="2"/>
  <c r="C3" i="12" s="1"/>
  <c r="H3" i="12" s="1"/>
  <c r="AA8" i="2"/>
  <c r="C4" i="12" s="1"/>
  <c r="H4" i="12" s="1"/>
  <c r="AA9" i="2"/>
  <c r="C5" i="12" s="1"/>
  <c r="H5" i="12" s="1"/>
  <c r="AA10" i="2"/>
  <c r="C6" i="12" s="1"/>
  <c r="H6" i="12" s="1"/>
  <c r="AA11" i="2"/>
  <c r="C7" i="12" s="1"/>
  <c r="H7" i="12" s="1"/>
  <c r="AA12" i="2"/>
  <c r="C8" i="12" s="1"/>
  <c r="H8" i="12" s="1"/>
  <c r="AA13" i="2"/>
  <c r="C9" i="12" s="1"/>
  <c r="H9" i="12" s="1"/>
  <c r="AA14" i="2"/>
  <c r="C10" i="12" s="1"/>
  <c r="H10" i="12" s="1"/>
  <c r="AA15" i="2"/>
  <c r="C11" i="12" s="1"/>
  <c r="H11" i="12" s="1"/>
  <c r="AA16" i="2"/>
  <c r="C12" i="12" s="1"/>
  <c r="H12" i="12" s="1"/>
  <c r="AA17" i="2"/>
  <c r="C13" i="12" s="1"/>
  <c r="H13" i="12" s="1"/>
  <c r="AA18" i="2"/>
  <c r="C14" i="12" s="1"/>
  <c r="H14" i="12" s="1"/>
  <c r="AA19" i="2"/>
  <c r="C15" i="12" s="1"/>
  <c r="H15" i="12" s="1"/>
  <c r="AA20" i="2"/>
  <c r="C16" i="12" s="1"/>
  <c r="H16" i="12" s="1"/>
  <c r="AA21" i="2"/>
  <c r="C17" i="12" s="1"/>
  <c r="H17" i="12" s="1"/>
  <c r="AA22" i="2"/>
  <c r="C18" i="12" s="1"/>
  <c r="H18" i="12" s="1"/>
  <c r="AA23" i="2"/>
  <c r="C19" i="12" s="1"/>
  <c r="H19" i="12" s="1"/>
  <c r="AA24" i="2"/>
  <c r="C20" i="12" s="1"/>
  <c r="H20" i="12" s="1"/>
  <c r="AA25" i="2"/>
  <c r="C21" i="12" s="1"/>
  <c r="H21" i="12" s="1"/>
  <c r="AA26" i="2"/>
  <c r="C22" i="12" s="1"/>
  <c r="H22" i="12" s="1"/>
  <c r="AA27" i="2"/>
  <c r="C23" i="12" s="1"/>
  <c r="H23" i="12" s="1"/>
  <c r="AA28" i="2"/>
  <c r="C24" i="12" s="1"/>
  <c r="H24" i="12" s="1"/>
  <c r="AA29" i="2"/>
  <c r="C25" i="12" s="1"/>
  <c r="H25" i="12" s="1"/>
  <c r="AA30" i="2"/>
  <c r="C26" i="12" s="1"/>
  <c r="H26" i="12" s="1"/>
  <c r="AA31" i="2"/>
  <c r="C27" i="12" s="1"/>
  <c r="H27" i="12" s="1"/>
  <c r="AA32" i="2"/>
  <c r="C28" i="12" s="1"/>
  <c r="H28" i="12" s="1"/>
  <c r="AA33" i="2"/>
  <c r="C29" i="12" s="1"/>
  <c r="H29" i="12" s="1"/>
  <c r="AA34" i="2"/>
  <c r="C30" i="12" s="1"/>
  <c r="H30" i="12" s="1"/>
  <c r="AA35" i="2"/>
  <c r="C31" i="12" s="1"/>
  <c r="H31" i="12" s="1"/>
  <c r="AA36" i="2"/>
  <c r="C32" i="12" s="1"/>
  <c r="H32" i="12" s="1"/>
  <c r="AA37" i="2"/>
  <c r="C33" i="12" s="1"/>
  <c r="H33" i="12" s="1"/>
  <c r="AA38" i="2"/>
  <c r="C34" i="12" s="1"/>
  <c r="H34" i="12" s="1"/>
  <c r="AA39" i="2"/>
  <c r="C35" i="12" s="1"/>
  <c r="H35" i="12" s="1"/>
  <c r="AA40" i="2"/>
  <c r="C36" i="12" s="1"/>
  <c r="H36" i="12" s="1"/>
  <c r="AA41" i="2"/>
  <c r="C37" i="12" s="1"/>
  <c r="H37" i="12" s="1"/>
  <c r="AA42" i="2"/>
  <c r="C38" i="12" s="1"/>
  <c r="H38" i="12" s="1"/>
  <c r="AA43" i="2"/>
  <c r="C39" i="12" s="1"/>
  <c r="H39" i="12" s="1"/>
  <c r="AA44" i="2"/>
  <c r="C40" i="12" s="1"/>
  <c r="H40" i="12" s="1"/>
  <c r="AA45" i="2"/>
  <c r="C41" i="12" s="1"/>
  <c r="H41" i="12" s="1"/>
  <c r="AA46" i="2"/>
  <c r="C42" i="12" s="1"/>
  <c r="H42" i="12" s="1"/>
  <c r="AA47" i="2"/>
  <c r="C43" i="12" s="1"/>
  <c r="H43" i="12" s="1"/>
  <c r="AA48" i="2"/>
  <c r="C44" i="12" s="1"/>
  <c r="H44" i="12" s="1"/>
  <c r="AA49" i="2"/>
  <c r="C45" i="12" s="1"/>
  <c r="H45" i="12" s="1"/>
  <c r="AA50" i="2"/>
  <c r="C46" i="12" s="1"/>
  <c r="H46" i="12" s="1"/>
  <c r="AA51" i="2"/>
  <c r="C47" i="12" s="1"/>
  <c r="H47" i="12" s="1"/>
  <c r="AA52" i="2"/>
  <c r="C48" i="12" s="1"/>
  <c r="H48" i="12" s="1"/>
  <c r="AA53" i="2"/>
  <c r="C49" i="12" s="1"/>
  <c r="H49" i="12" s="1"/>
  <c r="AA54" i="2"/>
  <c r="C50" i="12" s="1"/>
  <c r="H50" i="12" s="1"/>
  <c r="AA55" i="2"/>
  <c r="C51" i="12" s="1"/>
  <c r="H51" i="12" s="1"/>
  <c r="AA56" i="2"/>
  <c r="C52" i="12" s="1"/>
  <c r="H52" i="12" s="1"/>
  <c r="AA57" i="2"/>
  <c r="C53" i="12" s="1"/>
  <c r="H53" i="12" s="1"/>
  <c r="AA58" i="2"/>
  <c r="C54" i="12" s="1"/>
  <c r="H54" i="12" s="1"/>
  <c r="AA59" i="2"/>
  <c r="C55" i="12" s="1"/>
  <c r="H55" i="12" s="1"/>
  <c r="AA60" i="2"/>
  <c r="C56" i="12" s="1"/>
  <c r="H56" i="12" s="1"/>
  <c r="AA61" i="2"/>
  <c r="C57" i="12" s="1"/>
  <c r="H57" i="12" s="1"/>
  <c r="AA62" i="2"/>
  <c r="C58" i="12" s="1"/>
  <c r="H58" i="12" s="1"/>
  <c r="AA63" i="2"/>
  <c r="C59" i="12" s="1"/>
  <c r="H59" i="12" s="1"/>
  <c r="AA64" i="2"/>
  <c r="C60" i="12" s="1"/>
  <c r="H60" i="12" s="1"/>
  <c r="AA65" i="2"/>
  <c r="C61" i="12" s="1"/>
  <c r="H61" i="12" s="1"/>
  <c r="AA68" i="2"/>
  <c r="C64" i="12" s="1"/>
  <c r="H64" i="12" s="1"/>
  <c r="AA69" i="2"/>
  <c r="C65" i="12" s="1"/>
  <c r="H65" i="12" s="1"/>
  <c r="AA70" i="2"/>
  <c r="C66" i="12" s="1"/>
  <c r="H66" i="12" s="1"/>
  <c r="AA71" i="2"/>
  <c r="C67" i="12" s="1"/>
  <c r="H67" i="12" s="1"/>
  <c r="AA72" i="2"/>
  <c r="C68" i="12" s="1"/>
  <c r="H68" i="12" s="1"/>
  <c r="AA73" i="2"/>
  <c r="C69" i="12" s="1"/>
  <c r="H69" i="12" s="1"/>
  <c r="AA74" i="2"/>
  <c r="C70" i="12" s="1"/>
  <c r="H70" i="12" s="1"/>
  <c r="AA75" i="2"/>
  <c r="C71" i="12" s="1"/>
  <c r="H71" i="12" s="1"/>
  <c r="AA76" i="2"/>
  <c r="C72" i="12" s="1"/>
  <c r="H72" i="12" s="1"/>
  <c r="AA77" i="2"/>
  <c r="C73" i="12" s="1"/>
  <c r="H73" i="12" s="1"/>
  <c r="AA78" i="2"/>
  <c r="C74" i="12" s="1"/>
  <c r="H74" i="12" s="1"/>
  <c r="AA79" i="2"/>
  <c r="C75" i="12" s="1"/>
  <c r="H75" i="12" s="1"/>
  <c r="AA80" i="2"/>
  <c r="C76" i="12" s="1"/>
  <c r="H76" i="12" s="1"/>
  <c r="AA81" i="2"/>
  <c r="C77" i="12" s="1"/>
  <c r="H77" i="12" s="1"/>
  <c r="AA82" i="2"/>
  <c r="C78" i="12" s="1"/>
  <c r="H78" i="12" s="1"/>
  <c r="AA83" i="2"/>
  <c r="C79" i="12" s="1"/>
  <c r="H79" i="12" s="1"/>
  <c r="AA84" i="2"/>
  <c r="C80" i="12" s="1"/>
  <c r="H80" i="12" s="1"/>
  <c r="AA85" i="2"/>
  <c r="C81" i="12" s="1"/>
  <c r="H81" i="12" s="1"/>
  <c r="AA86" i="2"/>
  <c r="C82" i="12" s="1"/>
  <c r="H82" i="12" s="1"/>
  <c r="AA87" i="2"/>
  <c r="C83" i="12" s="1"/>
  <c r="H83" i="12" s="1"/>
  <c r="AA88" i="2"/>
  <c r="C84" i="12" s="1"/>
  <c r="H84" i="12" s="1"/>
  <c r="AA89" i="2"/>
  <c r="C85" i="12" s="1"/>
  <c r="H85" i="12" s="1"/>
  <c r="AA90" i="2"/>
  <c r="C86" i="12" s="1"/>
  <c r="H86" i="12" s="1"/>
  <c r="AA91" i="2"/>
  <c r="C87" i="12" s="1"/>
  <c r="H87" i="12" s="1"/>
  <c r="AA92" i="2"/>
  <c r="C88" i="12" s="1"/>
  <c r="H88" i="12" s="1"/>
  <c r="AA93" i="2"/>
  <c r="C89" i="12" s="1"/>
  <c r="H89" i="12" s="1"/>
  <c r="AA94" i="2"/>
  <c r="C90" i="12" s="1"/>
  <c r="H90" i="12" s="1"/>
  <c r="AA95" i="2"/>
  <c r="C91" i="12" s="1"/>
  <c r="H91" i="12" s="1"/>
  <c r="AA96" i="2"/>
  <c r="C92" i="12" s="1"/>
  <c r="H92" i="12" s="1"/>
  <c r="AA97" i="2"/>
  <c r="C93" i="12" s="1"/>
  <c r="H93" i="12" s="1"/>
  <c r="AA98" i="2"/>
  <c r="C94" i="12" s="1"/>
  <c r="H94" i="12" s="1"/>
  <c r="AA99" i="2"/>
  <c r="C95" i="12" s="1"/>
  <c r="H95" i="12" s="1"/>
  <c r="AA100" i="2"/>
  <c r="C96" i="12" s="1"/>
  <c r="H96" i="12" s="1"/>
  <c r="AA101" i="2"/>
  <c r="C97" i="12" s="1"/>
  <c r="H97" i="12" s="1"/>
  <c r="AA102" i="2"/>
  <c r="C98" i="12" s="1"/>
  <c r="H98" i="12" s="1"/>
  <c r="AA103" i="2"/>
  <c r="C99" i="12" s="1"/>
  <c r="H99" i="12" s="1"/>
  <c r="AA104" i="2"/>
  <c r="C100" i="12" s="1"/>
  <c r="H100" i="12" s="1"/>
  <c r="AA105" i="2"/>
  <c r="C101" i="12" s="1"/>
  <c r="H101" i="12" s="1"/>
  <c r="AA106" i="2"/>
  <c r="C102" i="12" s="1"/>
  <c r="H102" i="12" s="1"/>
  <c r="AA107" i="2"/>
  <c r="C103" i="12" s="1"/>
  <c r="H103" i="12" s="1"/>
  <c r="AA108" i="2"/>
  <c r="C104" i="12" s="1"/>
  <c r="H104" i="12" s="1"/>
  <c r="AA109" i="2"/>
  <c r="C105" i="12" s="1"/>
  <c r="H105" i="12" s="1"/>
  <c r="AA110" i="2"/>
  <c r="C106" i="12" s="1"/>
  <c r="H106" i="12" s="1"/>
  <c r="AA111" i="2"/>
  <c r="C107" i="12" s="1"/>
  <c r="H107" i="12" s="1"/>
  <c r="AA112" i="2"/>
  <c r="C108" i="12" s="1"/>
  <c r="H108" i="12" s="1"/>
  <c r="AA113" i="2"/>
  <c r="C109" i="12" s="1"/>
  <c r="H109" i="12" s="1"/>
  <c r="AA114" i="2"/>
  <c r="C110" i="12" s="1"/>
  <c r="H110" i="12" s="1"/>
  <c r="AA115" i="2"/>
  <c r="C111" i="12" s="1"/>
  <c r="H111" i="12" s="1"/>
  <c r="AA116" i="2"/>
  <c r="C112" i="12" s="1"/>
  <c r="H112" i="12" s="1"/>
  <c r="AA117" i="2"/>
  <c r="C113" i="12" s="1"/>
  <c r="H113" i="12" s="1"/>
  <c r="AA118" i="2"/>
  <c r="C114" i="12" s="1"/>
  <c r="H114" i="12" s="1"/>
  <c r="AA119" i="2"/>
  <c r="C115" i="12" s="1"/>
  <c r="H115" i="12" s="1"/>
  <c r="AA120" i="2"/>
  <c r="C116" i="12" s="1"/>
  <c r="H116" i="12" s="1"/>
  <c r="AA121" i="2"/>
  <c r="C117" i="12" s="1"/>
  <c r="H117" i="12" s="1"/>
  <c r="AA122" i="2"/>
  <c r="C118" i="12" s="1"/>
  <c r="H118" i="12" s="1"/>
  <c r="AA123" i="2"/>
  <c r="C119" i="12" s="1"/>
  <c r="H119" i="12" s="1"/>
  <c r="AA124" i="2"/>
  <c r="C120" i="12" s="1"/>
  <c r="H120" i="12" s="1"/>
  <c r="AA125" i="2"/>
  <c r="C121" i="12" s="1"/>
  <c r="H121" i="12" s="1"/>
  <c r="AA126" i="2"/>
  <c r="C122" i="12" s="1"/>
  <c r="H122" i="12" s="1"/>
  <c r="AA127" i="2"/>
  <c r="C123" i="12" s="1"/>
  <c r="H123" i="12" s="1"/>
  <c r="AA6" i="2"/>
  <c r="B31" i="17"/>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A2" i="9"/>
  <c r="B3" i="7"/>
  <c r="A3" i="15" s="1"/>
  <c r="C2" i="12" l="1"/>
  <c r="H2" i="12" s="1"/>
  <c r="G2" i="16"/>
  <c r="G3" i="16" s="1"/>
  <c r="G4" i="16" s="1"/>
  <c r="G5" i="16" s="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A2" i="2"/>
  <c r="A2" i="11"/>
  <c r="I2" i="12"/>
  <c r="I3" i="12" s="1"/>
  <c r="I4" i="12" s="1"/>
  <c r="I5" i="12" s="1"/>
  <c r="I6" i="12" s="1"/>
  <c r="I7" i="12" s="1"/>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I37" i="12" s="1"/>
  <c r="I38" i="12" s="1"/>
  <c r="I39" i="12" s="1"/>
  <c r="I40" i="12" s="1"/>
  <c r="I41" i="12" s="1"/>
  <c r="I42" i="12" s="1"/>
  <c r="I43" i="12" s="1"/>
  <c r="I44" i="12" s="1"/>
  <c r="I45" i="12" s="1"/>
  <c r="I46" i="12" s="1"/>
  <c r="I47" i="12" s="1"/>
  <c r="I48" i="12" s="1"/>
  <c r="I49" i="12" s="1"/>
  <c r="I50" i="12" s="1"/>
  <c r="I51" i="12" s="1"/>
  <c r="I52" i="12" s="1"/>
  <c r="I53" i="12" s="1"/>
  <c r="I54" i="12" s="1"/>
  <c r="I55" i="12" s="1"/>
  <c r="I56" i="12" s="1"/>
  <c r="I57" i="12" s="1"/>
  <c r="I58" i="12" s="1"/>
  <c r="I59" i="12" s="1"/>
  <c r="I60" i="12" s="1"/>
  <c r="I61" i="12" s="1"/>
  <c r="I62" i="12" s="1"/>
  <c r="I63" i="12" s="1"/>
  <c r="I64" i="12" s="1"/>
  <c r="I65" i="12" s="1"/>
  <c r="I66" i="12" s="1"/>
  <c r="I67" i="12" s="1"/>
  <c r="I68" i="12" s="1"/>
  <c r="I69" i="12" s="1"/>
  <c r="I70" i="12" s="1"/>
  <c r="I71" i="12" s="1"/>
  <c r="I72" i="12" s="1"/>
  <c r="I73" i="12" s="1"/>
  <c r="I74" i="12" s="1"/>
  <c r="I75" i="12" s="1"/>
  <c r="I76" i="12" s="1"/>
  <c r="I77" i="12" s="1"/>
  <c r="I78" i="12" s="1"/>
  <c r="I79" i="12" s="1"/>
  <c r="I80" i="12" s="1"/>
  <c r="I81" i="12" s="1"/>
  <c r="I82" i="12" s="1"/>
  <c r="I83" i="12" s="1"/>
  <c r="I84" i="12" s="1"/>
  <c r="I85" i="12" s="1"/>
  <c r="I86" i="12" s="1"/>
  <c r="I87" i="12" s="1"/>
  <c r="I88" i="12" s="1"/>
  <c r="I89" i="12" s="1"/>
  <c r="I90" i="12" s="1"/>
  <c r="I91" i="12" s="1"/>
  <c r="I92" i="12" s="1"/>
  <c r="I93" i="12" s="1"/>
  <c r="I94" i="12" s="1"/>
  <c r="I95" i="12" s="1"/>
  <c r="I96" i="12" s="1"/>
  <c r="I97" i="12" s="1"/>
  <c r="I98" i="12" s="1"/>
  <c r="I99" i="12" s="1"/>
  <c r="I100" i="12" s="1"/>
  <c r="I101" i="12" s="1"/>
  <c r="I102" i="12" s="1"/>
  <c r="I103" i="12" s="1"/>
  <c r="I104" i="12" s="1"/>
  <c r="I105" i="12" s="1"/>
  <c r="I106" i="12" s="1"/>
  <c r="I107" i="12" s="1"/>
  <c r="I108" i="12" s="1"/>
  <c r="I109" i="12" s="1"/>
  <c r="I110" i="12" s="1"/>
  <c r="I111" i="12" s="1"/>
  <c r="I112" i="12" s="1"/>
  <c r="I113" i="12" s="1"/>
  <c r="I114" i="12" s="1"/>
  <c r="I115" i="12" s="1"/>
  <c r="I116" i="12" s="1"/>
  <c r="I117" i="12" s="1"/>
  <c r="I118" i="12" s="1"/>
  <c r="I119" i="12" s="1"/>
  <c r="I120" i="12" s="1"/>
  <c r="I121" i="12" s="1"/>
  <c r="I122" i="12" s="1"/>
  <c r="I123" i="12" s="1"/>
  <c r="AF86" i="2"/>
  <c r="AD89" i="2"/>
  <c r="D451" i="13" s="1"/>
  <c r="AD90" i="2"/>
  <c r="AF92" i="2"/>
  <c r="AD94" i="2"/>
  <c r="G90" i="12" s="1"/>
  <c r="F91" i="12"/>
  <c r="F92" i="12"/>
  <c r="AF97" i="2"/>
  <c r="AD98" i="2"/>
  <c r="D460" i="13" s="1"/>
  <c r="F95" i="12"/>
  <c r="AD100" i="2"/>
  <c r="AF101" i="2"/>
  <c r="F99" i="12"/>
  <c r="AF104" i="2"/>
  <c r="AF106" i="2"/>
  <c r="AD107" i="2"/>
  <c r="D469" i="13" s="1"/>
  <c r="F104" i="12"/>
  <c r="AD110" i="2"/>
  <c r="D472" i="13" s="1"/>
  <c r="F107" i="12"/>
  <c r="AF112" i="2"/>
  <c r="AF113" i="2"/>
  <c r="AD114" i="2"/>
  <c r="F111" i="12"/>
  <c r="F112" i="12"/>
  <c r="AF118" i="2"/>
  <c r="AF119" i="2"/>
  <c r="AF120" i="2"/>
  <c r="F117" i="12"/>
  <c r="AF122" i="2"/>
  <c r="F119" i="12"/>
  <c r="AD124" i="2"/>
  <c r="D486" i="13" s="1"/>
  <c r="AD126" i="2"/>
  <c r="D244" i="13" s="1"/>
  <c r="F123" i="12"/>
  <c r="F10" i="12"/>
  <c r="AF15" i="2"/>
  <c r="AD16" i="2"/>
  <c r="G12" i="12" s="1"/>
  <c r="F13" i="12"/>
  <c r="F15" i="12"/>
  <c r="AF20" i="2"/>
  <c r="F18" i="12"/>
  <c r="AD23" i="2"/>
  <c r="AF24" i="2"/>
  <c r="F21" i="12"/>
  <c r="AD26" i="2"/>
  <c r="F23" i="12"/>
  <c r="AD29" i="2"/>
  <c r="G25" i="12" s="1"/>
  <c r="F26" i="12"/>
  <c r="AD31" i="2"/>
  <c r="D271" i="13" s="1"/>
  <c r="F28" i="12"/>
  <c r="AF33" i="2"/>
  <c r="AD34" i="2"/>
  <c r="D396" i="13" s="1"/>
  <c r="F31" i="12"/>
  <c r="AF36" i="2"/>
  <c r="F33" i="12"/>
  <c r="AD38" i="2"/>
  <c r="F36" i="12"/>
  <c r="AD41" i="2"/>
  <c r="D37" i="13" s="1"/>
  <c r="AF42" i="2"/>
  <c r="AD43" i="2"/>
  <c r="D161" i="13" s="1"/>
  <c r="F40" i="12"/>
  <c r="AD45" i="2"/>
  <c r="F42" i="12"/>
  <c r="AF47" i="2"/>
  <c r="AF48" i="2"/>
  <c r="AF50" i="2"/>
  <c r="AF51" i="2"/>
  <c r="AD52" i="2"/>
  <c r="D414" i="13" s="1"/>
  <c r="AF54" i="2"/>
  <c r="F51" i="12"/>
  <c r="F52" i="12"/>
  <c r="AD57" i="2"/>
  <c r="F54" i="12"/>
  <c r="AF59" i="2"/>
  <c r="AF60" i="2"/>
  <c r="F58" i="12"/>
  <c r="AF63" i="2"/>
  <c r="AF64" i="2"/>
  <c r="F61" i="12"/>
  <c r="AD13" i="2"/>
  <c r="AF6" i="2"/>
  <c r="F78" i="12"/>
  <c r="F70" i="12"/>
  <c r="AF79" i="2"/>
  <c r="AF75" i="2"/>
  <c r="B3" i="13"/>
  <c r="B125" i="13"/>
  <c r="B247" i="13"/>
  <c r="B369" i="13"/>
  <c r="B4" i="13"/>
  <c r="B126" i="13"/>
  <c r="B248" i="13"/>
  <c r="A248" i="13" s="1"/>
  <c r="B370" i="13"/>
  <c r="A370" i="13" s="1"/>
  <c r="B5" i="13"/>
  <c r="B127" i="13"/>
  <c r="A127" i="13" s="1"/>
  <c r="B249" i="13"/>
  <c r="A249" i="13" s="1"/>
  <c r="B371" i="13"/>
  <c r="A371" i="13" s="1"/>
  <c r="B6" i="13"/>
  <c r="A6" i="13" s="1"/>
  <c r="B128" i="13"/>
  <c r="A128" i="13" s="1"/>
  <c r="B250" i="13"/>
  <c r="A250" i="13" s="1"/>
  <c r="B372" i="13"/>
  <c r="A372" i="13" s="1"/>
  <c r="B7" i="13"/>
  <c r="A7" i="13" s="1"/>
  <c r="B129" i="13"/>
  <c r="A129" i="13" s="1"/>
  <c r="B251" i="13"/>
  <c r="A251" i="13" s="1"/>
  <c r="B373" i="13"/>
  <c r="A373" i="13" s="1"/>
  <c r="B8" i="13"/>
  <c r="A8" i="13" s="1"/>
  <c r="B130" i="13"/>
  <c r="A130" i="13" s="1"/>
  <c r="B252" i="13"/>
  <c r="A252" i="13" s="1"/>
  <c r="B374" i="13"/>
  <c r="A374" i="13" s="1"/>
  <c r="B9" i="13"/>
  <c r="A9" i="13" s="1"/>
  <c r="B131" i="13"/>
  <c r="A131" i="13" s="1"/>
  <c r="B253" i="13"/>
  <c r="A253" i="13" s="1"/>
  <c r="B375" i="13"/>
  <c r="A375" i="13" s="1"/>
  <c r="B10" i="13"/>
  <c r="A10" i="13" s="1"/>
  <c r="B132" i="13"/>
  <c r="A132" i="13" s="1"/>
  <c r="B254" i="13"/>
  <c r="A254" i="13" s="1"/>
  <c r="B376" i="13"/>
  <c r="A376" i="13" s="1"/>
  <c r="B11" i="13"/>
  <c r="A11" i="13" s="1"/>
  <c r="B133" i="13"/>
  <c r="A133" i="13" s="1"/>
  <c r="B255" i="13"/>
  <c r="A255" i="13" s="1"/>
  <c r="B377" i="13"/>
  <c r="A377" i="13" s="1"/>
  <c r="B12" i="13"/>
  <c r="A12" i="13" s="1"/>
  <c r="B134" i="13"/>
  <c r="A134" i="13" s="1"/>
  <c r="B256" i="13"/>
  <c r="A256" i="13" s="1"/>
  <c r="B378" i="13"/>
  <c r="A378" i="13" s="1"/>
  <c r="B13" i="13"/>
  <c r="A13" i="13" s="1"/>
  <c r="B135" i="13"/>
  <c r="A135" i="13" s="1"/>
  <c r="B257" i="13"/>
  <c r="A257" i="13" s="1"/>
  <c r="B379" i="13"/>
  <c r="A379" i="13" s="1"/>
  <c r="B14" i="13"/>
  <c r="A14" i="13" s="1"/>
  <c r="B136" i="13"/>
  <c r="A136" i="13" s="1"/>
  <c r="B258" i="13"/>
  <c r="A258" i="13" s="1"/>
  <c r="B380" i="13"/>
  <c r="A380" i="13" s="1"/>
  <c r="B15" i="13"/>
  <c r="A15" i="13" s="1"/>
  <c r="B137" i="13"/>
  <c r="A137" i="13" s="1"/>
  <c r="B259" i="13"/>
  <c r="A259" i="13" s="1"/>
  <c r="B381" i="13"/>
  <c r="A381" i="13" s="1"/>
  <c r="B16" i="13"/>
  <c r="A16" i="13" s="1"/>
  <c r="B138" i="13"/>
  <c r="A138" i="13" s="1"/>
  <c r="B260" i="13"/>
  <c r="A260" i="13" s="1"/>
  <c r="B382" i="13"/>
  <c r="A382" i="13" s="1"/>
  <c r="B17" i="13"/>
  <c r="A17" i="13" s="1"/>
  <c r="B139" i="13"/>
  <c r="A139" i="13" s="1"/>
  <c r="B261" i="13"/>
  <c r="A261" i="13" s="1"/>
  <c r="B383" i="13"/>
  <c r="A383" i="13" s="1"/>
  <c r="B18" i="13"/>
  <c r="A18" i="13" s="1"/>
  <c r="B140" i="13"/>
  <c r="A140" i="13" s="1"/>
  <c r="B262" i="13"/>
  <c r="A262" i="13" s="1"/>
  <c r="B384" i="13"/>
  <c r="A384" i="13" s="1"/>
  <c r="B19" i="13"/>
  <c r="A19" i="13" s="1"/>
  <c r="B141" i="13"/>
  <c r="A141" i="13" s="1"/>
  <c r="B263" i="13"/>
  <c r="A263" i="13" s="1"/>
  <c r="B385" i="13"/>
  <c r="A385" i="13" s="1"/>
  <c r="B20" i="13"/>
  <c r="A20" i="13" s="1"/>
  <c r="B142" i="13"/>
  <c r="A142" i="13" s="1"/>
  <c r="B264" i="13"/>
  <c r="A264" i="13" s="1"/>
  <c r="B386" i="13"/>
  <c r="A386" i="13" s="1"/>
  <c r="B21" i="13"/>
  <c r="A21" i="13" s="1"/>
  <c r="B143" i="13"/>
  <c r="A143" i="13" s="1"/>
  <c r="B265" i="13"/>
  <c r="A265" i="13" s="1"/>
  <c r="B387" i="13"/>
  <c r="A387" i="13" s="1"/>
  <c r="B22" i="13"/>
  <c r="A22" i="13" s="1"/>
  <c r="B144" i="13"/>
  <c r="A144" i="13" s="1"/>
  <c r="B266" i="13"/>
  <c r="A266" i="13" s="1"/>
  <c r="B388" i="13"/>
  <c r="A388" i="13" s="1"/>
  <c r="B23" i="13"/>
  <c r="A23" i="13" s="1"/>
  <c r="B145" i="13"/>
  <c r="A145" i="13" s="1"/>
  <c r="B267" i="13"/>
  <c r="A267" i="13" s="1"/>
  <c r="B389" i="13"/>
  <c r="A389" i="13" s="1"/>
  <c r="B24" i="13"/>
  <c r="A24" i="13" s="1"/>
  <c r="B146" i="13"/>
  <c r="A146" i="13" s="1"/>
  <c r="B268" i="13"/>
  <c r="A268" i="13" s="1"/>
  <c r="B390" i="13"/>
  <c r="A390" i="13" s="1"/>
  <c r="B25" i="13"/>
  <c r="A25" i="13" s="1"/>
  <c r="B147" i="13"/>
  <c r="A147" i="13" s="1"/>
  <c r="B269" i="13"/>
  <c r="A269" i="13" s="1"/>
  <c r="B391" i="13"/>
  <c r="A391" i="13" s="1"/>
  <c r="B26" i="13"/>
  <c r="A26" i="13" s="1"/>
  <c r="B148" i="13"/>
  <c r="A148" i="13" s="1"/>
  <c r="B270" i="13"/>
  <c r="A270" i="13" s="1"/>
  <c r="B392" i="13"/>
  <c r="A392" i="13" s="1"/>
  <c r="B27" i="13"/>
  <c r="A27" i="13" s="1"/>
  <c r="B149" i="13"/>
  <c r="A149" i="13" s="1"/>
  <c r="B271" i="13"/>
  <c r="A271" i="13" s="1"/>
  <c r="B393" i="13"/>
  <c r="A393" i="13" s="1"/>
  <c r="B28" i="13"/>
  <c r="A28" i="13" s="1"/>
  <c r="B150" i="13"/>
  <c r="A150" i="13" s="1"/>
  <c r="B272" i="13"/>
  <c r="A272" i="13" s="1"/>
  <c r="B394" i="13"/>
  <c r="A394" i="13" s="1"/>
  <c r="B29" i="13"/>
  <c r="A29" i="13" s="1"/>
  <c r="B151" i="13"/>
  <c r="A151" i="13" s="1"/>
  <c r="B273" i="13"/>
  <c r="A273" i="13" s="1"/>
  <c r="B395" i="13"/>
  <c r="A395" i="13" s="1"/>
  <c r="B30" i="13"/>
  <c r="A30" i="13" s="1"/>
  <c r="B152" i="13"/>
  <c r="A152" i="13" s="1"/>
  <c r="B274" i="13"/>
  <c r="A274" i="13" s="1"/>
  <c r="B396" i="13"/>
  <c r="A396" i="13" s="1"/>
  <c r="B31" i="13"/>
  <c r="A31" i="13" s="1"/>
  <c r="B153" i="13"/>
  <c r="A153" i="13" s="1"/>
  <c r="B275" i="13"/>
  <c r="A275" i="13" s="1"/>
  <c r="B397" i="13"/>
  <c r="A397" i="13" s="1"/>
  <c r="B32" i="13"/>
  <c r="A32" i="13" s="1"/>
  <c r="B154" i="13"/>
  <c r="A154" i="13" s="1"/>
  <c r="B276" i="13"/>
  <c r="A276" i="13" s="1"/>
  <c r="B398" i="13"/>
  <c r="A398" i="13" s="1"/>
  <c r="B33" i="13"/>
  <c r="A33" i="13" s="1"/>
  <c r="B155" i="13"/>
  <c r="A155" i="13" s="1"/>
  <c r="B277" i="13"/>
  <c r="A277" i="13" s="1"/>
  <c r="B399" i="13"/>
  <c r="A399" i="13" s="1"/>
  <c r="B34" i="13"/>
  <c r="A34" i="13" s="1"/>
  <c r="B156" i="13"/>
  <c r="A156" i="13" s="1"/>
  <c r="B278" i="13"/>
  <c r="A278" i="13" s="1"/>
  <c r="B400" i="13"/>
  <c r="A400" i="13" s="1"/>
  <c r="B35" i="13"/>
  <c r="A35" i="13" s="1"/>
  <c r="B157" i="13"/>
  <c r="A157" i="13" s="1"/>
  <c r="B279" i="13"/>
  <c r="A279" i="13" s="1"/>
  <c r="B401" i="13"/>
  <c r="A401" i="13" s="1"/>
  <c r="B36" i="13"/>
  <c r="A36" i="13" s="1"/>
  <c r="B158" i="13"/>
  <c r="A158" i="13" s="1"/>
  <c r="B280" i="13"/>
  <c r="A280" i="13" s="1"/>
  <c r="B402" i="13"/>
  <c r="A402" i="13" s="1"/>
  <c r="B37" i="13"/>
  <c r="A37" i="13" s="1"/>
  <c r="B159" i="13"/>
  <c r="A159" i="13" s="1"/>
  <c r="B281" i="13"/>
  <c r="A281" i="13" s="1"/>
  <c r="B403" i="13"/>
  <c r="A403" i="13" s="1"/>
  <c r="B38" i="13"/>
  <c r="A38" i="13" s="1"/>
  <c r="B160" i="13"/>
  <c r="A160" i="13" s="1"/>
  <c r="B282" i="13"/>
  <c r="A282" i="13" s="1"/>
  <c r="B404" i="13"/>
  <c r="A404" i="13" s="1"/>
  <c r="B39" i="13"/>
  <c r="A39" i="13" s="1"/>
  <c r="B161" i="13"/>
  <c r="A161" i="13" s="1"/>
  <c r="B283" i="13"/>
  <c r="A283" i="13" s="1"/>
  <c r="B405" i="13"/>
  <c r="A405" i="13" s="1"/>
  <c r="B40" i="13"/>
  <c r="A40" i="13" s="1"/>
  <c r="B162" i="13"/>
  <c r="A162" i="13" s="1"/>
  <c r="B284" i="13"/>
  <c r="A284" i="13" s="1"/>
  <c r="B406" i="13"/>
  <c r="A406" i="13" s="1"/>
  <c r="B41" i="13"/>
  <c r="A41" i="13" s="1"/>
  <c r="B163" i="13"/>
  <c r="A163" i="13" s="1"/>
  <c r="B285" i="13"/>
  <c r="A285" i="13" s="1"/>
  <c r="B407" i="13"/>
  <c r="A407" i="13" s="1"/>
  <c r="B42" i="13"/>
  <c r="A42" i="13" s="1"/>
  <c r="B164" i="13"/>
  <c r="A164" i="13" s="1"/>
  <c r="B286" i="13"/>
  <c r="A286" i="13" s="1"/>
  <c r="B408" i="13"/>
  <c r="A408" i="13" s="1"/>
  <c r="B43" i="13"/>
  <c r="A43" i="13" s="1"/>
  <c r="B165" i="13"/>
  <c r="A165" i="13" s="1"/>
  <c r="B287" i="13"/>
  <c r="A287" i="13" s="1"/>
  <c r="B409" i="13"/>
  <c r="A409" i="13" s="1"/>
  <c r="B44" i="13"/>
  <c r="A44" i="13" s="1"/>
  <c r="B166" i="13"/>
  <c r="A166" i="13" s="1"/>
  <c r="B288" i="13"/>
  <c r="A288" i="13" s="1"/>
  <c r="B410" i="13"/>
  <c r="A410" i="13" s="1"/>
  <c r="B45" i="13"/>
  <c r="A45" i="13" s="1"/>
  <c r="B167" i="13"/>
  <c r="A167" i="13" s="1"/>
  <c r="B289" i="13"/>
  <c r="A289" i="13" s="1"/>
  <c r="B411" i="13"/>
  <c r="A411" i="13" s="1"/>
  <c r="B46" i="13"/>
  <c r="A46" i="13" s="1"/>
  <c r="B168" i="13"/>
  <c r="A168" i="13" s="1"/>
  <c r="B290" i="13"/>
  <c r="A290" i="13" s="1"/>
  <c r="B412" i="13"/>
  <c r="A412" i="13" s="1"/>
  <c r="B47" i="13"/>
  <c r="A47" i="13" s="1"/>
  <c r="B169" i="13"/>
  <c r="A169" i="13" s="1"/>
  <c r="B291" i="13"/>
  <c r="A291" i="13" s="1"/>
  <c r="B413" i="13"/>
  <c r="A413" i="13" s="1"/>
  <c r="B48" i="13"/>
  <c r="A48" i="13" s="1"/>
  <c r="B170" i="13"/>
  <c r="A170" i="13" s="1"/>
  <c r="B292" i="13"/>
  <c r="A292" i="13" s="1"/>
  <c r="B414" i="13"/>
  <c r="A414" i="13" s="1"/>
  <c r="B49" i="13"/>
  <c r="A49" i="13" s="1"/>
  <c r="B171" i="13"/>
  <c r="A171" i="13" s="1"/>
  <c r="B293" i="13"/>
  <c r="A293" i="13" s="1"/>
  <c r="B415" i="13"/>
  <c r="A415" i="13" s="1"/>
  <c r="B50" i="13"/>
  <c r="A50" i="13" s="1"/>
  <c r="B172" i="13"/>
  <c r="A172" i="13" s="1"/>
  <c r="B294" i="13"/>
  <c r="A294" i="13" s="1"/>
  <c r="B416" i="13"/>
  <c r="A416" i="13" s="1"/>
  <c r="B51" i="13"/>
  <c r="A51" i="13" s="1"/>
  <c r="B173" i="13"/>
  <c r="A173" i="13" s="1"/>
  <c r="B295" i="13"/>
  <c r="A295" i="13" s="1"/>
  <c r="B417" i="13"/>
  <c r="A417" i="13" s="1"/>
  <c r="B52" i="13"/>
  <c r="A52" i="13" s="1"/>
  <c r="B174" i="13"/>
  <c r="A174" i="13" s="1"/>
  <c r="B296" i="13"/>
  <c r="A296" i="13" s="1"/>
  <c r="B418" i="13"/>
  <c r="A418" i="13" s="1"/>
  <c r="B53" i="13"/>
  <c r="A53" i="13" s="1"/>
  <c r="B175" i="13"/>
  <c r="A175" i="13" s="1"/>
  <c r="B297" i="13"/>
  <c r="A297" i="13" s="1"/>
  <c r="B419" i="13"/>
  <c r="A419" i="13" s="1"/>
  <c r="B54" i="13"/>
  <c r="A54" i="13" s="1"/>
  <c r="B176" i="13"/>
  <c r="A176" i="13" s="1"/>
  <c r="B298" i="13"/>
  <c r="A298" i="13" s="1"/>
  <c r="B420" i="13"/>
  <c r="A420" i="13" s="1"/>
  <c r="B55" i="13"/>
  <c r="A55" i="13" s="1"/>
  <c r="B177" i="13"/>
  <c r="A177" i="13" s="1"/>
  <c r="B299" i="13"/>
  <c r="A299" i="13" s="1"/>
  <c r="B421" i="13"/>
  <c r="A421" i="13" s="1"/>
  <c r="B56" i="13"/>
  <c r="A56" i="13" s="1"/>
  <c r="B178" i="13"/>
  <c r="A178" i="13" s="1"/>
  <c r="B300" i="13"/>
  <c r="A300" i="13" s="1"/>
  <c r="B422" i="13"/>
  <c r="A422" i="13" s="1"/>
  <c r="B57" i="13"/>
  <c r="A57" i="13" s="1"/>
  <c r="B179" i="13"/>
  <c r="A179" i="13" s="1"/>
  <c r="B301" i="13"/>
  <c r="A301" i="13" s="1"/>
  <c r="B423" i="13"/>
  <c r="A423" i="13" s="1"/>
  <c r="B58" i="13"/>
  <c r="A58" i="13" s="1"/>
  <c r="B180" i="13"/>
  <c r="A180" i="13" s="1"/>
  <c r="B302" i="13"/>
  <c r="A302" i="13" s="1"/>
  <c r="B424" i="13"/>
  <c r="A424" i="13" s="1"/>
  <c r="B59" i="13"/>
  <c r="A59" i="13" s="1"/>
  <c r="B181" i="13"/>
  <c r="A181" i="13" s="1"/>
  <c r="B303" i="13"/>
  <c r="A303" i="13" s="1"/>
  <c r="B425" i="13"/>
  <c r="A425" i="13" s="1"/>
  <c r="B60" i="13"/>
  <c r="A60" i="13" s="1"/>
  <c r="B182" i="13"/>
  <c r="A182" i="13" s="1"/>
  <c r="B304" i="13"/>
  <c r="A304" i="13" s="1"/>
  <c r="B426" i="13"/>
  <c r="A426" i="13" s="1"/>
  <c r="B61" i="13"/>
  <c r="A61" i="13" s="1"/>
  <c r="B183" i="13"/>
  <c r="A183" i="13" s="1"/>
  <c r="B305" i="13"/>
  <c r="A305" i="13" s="1"/>
  <c r="B427" i="13"/>
  <c r="A427" i="13" s="1"/>
  <c r="B64" i="13"/>
  <c r="B186" i="13"/>
  <c r="B308" i="13"/>
  <c r="B430" i="13"/>
  <c r="B65" i="13"/>
  <c r="B187" i="13"/>
  <c r="B309" i="13"/>
  <c r="B431" i="13"/>
  <c r="A431" i="13" s="1"/>
  <c r="B66" i="13"/>
  <c r="A66" i="13" s="1"/>
  <c r="B188" i="13"/>
  <c r="A188" i="13" s="1"/>
  <c r="B310" i="13"/>
  <c r="A310" i="13" s="1"/>
  <c r="B432" i="13"/>
  <c r="A432" i="13" s="1"/>
  <c r="B67" i="13"/>
  <c r="A67" i="13" s="1"/>
  <c r="B189" i="13"/>
  <c r="A189" i="13" s="1"/>
  <c r="B311" i="13"/>
  <c r="A311" i="13" s="1"/>
  <c r="B433" i="13"/>
  <c r="A433" i="13" s="1"/>
  <c r="B68" i="13"/>
  <c r="A68" i="13" s="1"/>
  <c r="B190" i="13"/>
  <c r="A190" i="13" s="1"/>
  <c r="B312" i="13"/>
  <c r="A312" i="13" s="1"/>
  <c r="B434" i="13"/>
  <c r="A434" i="13" s="1"/>
  <c r="B69" i="13"/>
  <c r="A69" i="13" s="1"/>
  <c r="B191" i="13"/>
  <c r="A191" i="13" s="1"/>
  <c r="B313" i="13"/>
  <c r="A313" i="13" s="1"/>
  <c r="B435" i="13"/>
  <c r="A435" i="13" s="1"/>
  <c r="B70" i="13"/>
  <c r="A70" i="13" s="1"/>
  <c r="B192" i="13"/>
  <c r="A192" i="13" s="1"/>
  <c r="B314" i="13"/>
  <c r="A314" i="13" s="1"/>
  <c r="B436" i="13"/>
  <c r="A436" i="13" s="1"/>
  <c r="B71" i="13"/>
  <c r="A71" i="13" s="1"/>
  <c r="B193" i="13"/>
  <c r="A193" i="13" s="1"/>
  <c r="B315" i="13"/>
  <c r="A315" i="13" s="1"/>
  <c r="B437" i="13"/>
  <c r="A437" i="13" s="1"/>
  <c r="B72" i="13"/>
  <c r="A72" i="13" s="1"/>
  <c r="B194" i="13"/>
  <c r="A194" i="13" s="1"/>
  <c r="B316" i="13"/>
  <c r="A316" i="13" s="1"/>
  <c r="B438" i="13"/>
  <c r="A438" i="13" s="1"/>
  <c r="B73" i="13"/>
  <c r="A73" i="13" s="1"/>
  <c r="B195" i="13"/>
  <c r="A195" i="13" s="1"/>
  <c r="B317" i="13"/>
  <c r="A317" i="13" s="1"/>
  <c r="B439" i="13"/>
  <c r="A439" i="13" s="1"/>
  <c r="B74" i="13"/>
  <c r="A74" i="13" s="1"/>
  <c r="B196" i="13"/>
  <c r="A196" i="13" s="1"/>
  <c r="B318" i="13"/>
  <c r="A318" i="13" s="1"/>
  <c r="B440" i="13"/>
  <c r="A440" i="13" s="1"/>
  <c r="B75" i="13"/>
  <c r="A75" i="13" s="1"/>
  <c r="B197" i="13"/>
  <c r="A197" i="13" s="1"/>
  <c r="B319" i="13"/>
  <c r="A319" i="13" s="1"/>
  <c r="B441" i="13"/>
  <c r="A441" i="13" s="1"/>
  <c r="B76" i="13"/>
  <c r="A76" i="13" s="1"/>
  <c r="B198" i="13"/>
  <c r="A198" i="13" s="1"/>
  <c r="B320" i="13"/>
  <c r="A320" i="13" s="1"/>
  <c r="B442" i="13"/>
  <c r="A442" i="13" s="1"/>
  <c r="B77" i="13"/>
  <c r="A77" i="13" s="1"/>
  <c r="B199" i="13"/>
  <c r="A199" i="13" s="1"/>
  <c r="B321" i="13"/>
  <c r="A321" i="13" s="1"/>
  <c r="B443" i="13"/>
  <c r="A443" i="13" s="1"/>
  <c r="B78" i="13"/>
  <c r="A78" i="13" s="1"/>
  <c r="B200" i="13"/>
  <c r="A200" i="13" s="1"/>
  <c r="B322" i="13"/>
  <c r="A322" i="13" s="1"/>
  <c r="B444" i="13"/>
  <c r="A444" i="13" s="1"/>
  <c r="B79" i="13"/>
  <c r="A79" i="13" s="1"/>
  <c r="B201" i="13"/>
  <c r="A201" i="13" s="1"/>
  <c r="B323" i="13"/>
  <c r="A323" i="13" s="1"/>
  <c r="B445" i="13"/>
  <c r="A445" i="13" s="1"/>
  <c r="B80" i="13"/>
  <c r="A80" i="13" s="1"/>
  <c r="B202" i="13"/>
  <c r="A202" i="13" s="1"/>
  <c r="B324" i="13"/>
  <c r="A324" i="13" s="1"/>
  <c r="B446" i="13"/>
  <c r="A446" i="13" s="1"/>
  <c r="B81" i="13"/>
  <c r="A81" i="13" s="1"/>
  <c r="B203" i="13"/>
  <c r="A203" i="13" s="1"/>
  <c r="B325" i="13"/>
  <c r="A325" i="13" s="1"/>
  <c r="B447" i="13"/>
  <c r="A447" i="13" s="1"/>
  <c r="B82" i="13"/>
  <c r="A82" i="13" s="1"/>
  <c r="B204" i="13"/>
  <c r="A204" i="13" s="1"/>
  <c r="B326" i="13"/>
  <c r="A326" i="13" s="1"/>
  <c r="B448" i="13"/>
  <c r="A448" i="13" s="1"/>
  <c r="B83" i="13"/>
  <c r="A83" i="13" s="1"/>
  <c r="B205" i="13"/>
  <c r="A205" i="13" s="1"/>
  <c r="B327" i="13"/>
  <c r="A327" i="13" s="1"/>
  <c r="B449" i="13"/>
  <c r="A449" i="13" s="1"/>
  <c r="B84" i="13"/>
  <c r="A84" i="13" s="1"/>
  <c r="B206" i="13"/>
  <c r="A206" i="13" s="1"/>
  <c r="B328" i="13"/>
  <c r="A328" i="13" s="1"/>
  <c r="B450" i="13"/>
  <c r="A450" i="13" s="1"/>
  <c r="B85" i="13"/>
  <c r="A85" i="13" s="1"/>
  <c r="B207" i="13"/>
  <c r="A207" i="13" s="1"/>
  <c r="B329" i="13"/>
  <c r="A329" i="13" s="1"/>
  <c r="B451" i="13"/>
  <c r="A451" i="13" s="1"/>
  <c r="B86" i="13"/>
  <c r="A86" i="13" s="1"/>
  <c r="B208" i="13"/>
  <c r="A208" i="13" s="1"/>
  <c r="B330" i="13"/>
  <c r="A330" i="13" s="1"/>
  <c r="B452" i="13"/>
  <c r="A452" i="13" s="1"/>
  <c r="B87" i="13"/>
  <c r="A87" i="13" s="1"/>
  <c r="B209" i="13"/>
  <c r="A209" i="13" s="1"/>
  <c r="B331" i="13"/>
  <c r="A331" i="13" s="1"/>
  <c r="B453" i="13"/>
  <c r="A453" i="13" s="1"/>
  <c r="B88" i="13"/>
  <c r="A88" i="13" s="1"/>
  <c r="B210" i="13"/>
  <c r="A210" i="13" s="1"/>
  <c r="B332" i="13"/>
  <c r="A332" i="13" s="1"/>
  <c r="B454" i="13"/>
  <c r="A454" i="13" s="1"/>
  <c r="B89" i="13"/>
  <c r="A89" i="13" s="1"/>
  <c r="B211" i="13"/>
  <c r="A211" i="13" s="1"/>
  <c r="B333" i="13"/>
  <c r="A333" i="13" s="1"/>
  <c r="B455" i="13"/>
  <c r="A455" i="13" s="1"/>
  <c r="B90" i="13"/>
  <c r="A90" i="13" s="1"/>
  <c r="B212" i="13"/>
  <c r="A212" i="13" s="1"/>
  <c r="B334" i="13"/>
  <c r="A334" i="13" s="1"/>
  <c r="B456" i="13"/>
  <c r="A456" i="13" s="1"/>
  <c r="B91" i="13"/>
  <c r="A91" i="13" s="1"/>
  <c r="B213" i="13"/>
  <c r="A213" i="13" s="1"/>
  <c r="B335" i="13"/>
  <c r="A335" i="13" s="1"/>
  <c r="B457" i="13"/>
  <c r="A457" i="13" s="1"/>
  <c r="B92" i="13"/>
  <c r="A92" i="13" s="1"/>
  <c r="B214" i="13"/>
  <c r="A214" i="13" s="1"/>
  <c r="B336" i="13"/>
  <c r="A336" i="13" s="1"/>
  <c r="B458" i="13"/>
  <c r="A458" i="13" s="1"/>
  <c r="B93" i="13"/>
  <c r="A93" i="13" s="1"/>
  <c r="B215" i="13"/>
  <c r="A215" i="13" s="1"/>
  <c r="B337" i="13"/>
  <c r="A337" i="13" s="1"/>
  <c r="B459" i="13"/>
  <c r="A459" i="13" s="1"/>
  <c r="B94" i="13"/>
  <c r="A94" i="13" s="1"/>
  <c r="B216" i="13"/>
  <c r="A216" i="13" s="1"/>
  <c r="B338" i="13"/>
  <c r="A338" i="13" s="1"/>
  <c r="B460" i="13"/>
  <c r="A460" i="13" s="1"/>
  <c r="B95" i="13"/>
  <c r="A95" i="13" s="1"/>
  <c r="B217" i="13"/>
  <c r="A217" i="13" s="1"/>
  <c r="B339" i="13"/>
  <c r="A339" i="13" s="1"/>
  <c r="B461" i="13"/>
  <c r="A461" i="13" s="1"/>
  <c r="B96" i="13"/>
  <c r="A96" i="13" s="1"/>
  <c r="B218" i="13"/>
  <c r="A218" i="13" s="1"/>
  <c r="B340" i="13"/>
  <c r="A340" i="13" s="1"/>
  <c r="B462" i="13"/>
  <c r="A462" i="13" s="1"/>
  <c r="B97" i="13"/>
  <c r="A97" i="13" s="1"/>
  <c r="B219" i="13"/>
  <c r="A219" i="13" s="1"/>
  <c r="B341" i="13"/>
  <c r="A341" i="13" s="1"/>
  <c r="B463" i="13"/>
  <c r="A463" i="13" s="1"/>
  <c r="B98" i="13"/>
  <c r="A98" i="13" s="1"/>
  <c r="B220" i="13"/>
  <c r="A220" i="13" s="1"/>
  <c r="B342" i="13"/>
  <c r="A342" i="13" s="1"/>
  <c r="B464" i="13"/>
  <c r="A464" i="13" s="1"/>
  <c r="B99" i="13"/>
  <c r="A99" i="13" s="1"/>
  <c r="B221" i="13"/>
  <c r="A221" i="13" s="1"/>
  <c r="B343" i="13"/>
  <c r="A343" i="13" s="1"/>
  <c r="B465" i="13"/>
  <c r="A465" i="13" s="1"/>
  <c r="B100" i="13"/>
  <c r="A100" i="13" s="1"/>
  <c r="B222" i="13"/>
  <c r="A222" i="13" s="1"/>
  <c r="B344" i="13"/>
  <c r="A344" i="13" s="1"/>
  <c r="B466" i="13"/>
  <c r="A466" i="13" s="1"/>
  <c r="B101" i="13"/>
  <c r="A101" i="13" s="1"/>
  <c r="B223" i="13"/>
  <c r="A223" i="13" s="1"/>
  <c r="B345" i="13"/>
  <c r="A345" i="13" s="1"/>
  <c r="B467" i="13"/>
  <c r="A467" i="13" s="1"/>
  <c r="B102" i="13"/>
  <c r="A102" i="13" s="1"/>
  <c r="B224" i="13"/>
  <c r="A224" i="13" s="1"/>
  <c r="B346" i="13"/>
  <c r="A346" i="13" s="1"/>
  <c r="B468" i="13"/>
  <c r="A468" i="13" s="1"/>
  <c r="B103" i="13"/>
  <c r="A103" i="13" s="1"/>
  <c r="B225" i="13"/>
  <c r="A225" i="13" s="1"/>
  <c r="B347" i="13"/>
  <c r="A347" i="13" s="1"/>
  <c r="B469" i="13"/>
  <c r="A469" i="13" s="1"/>
  <c r="B104" i="13"/>
  <c r="A104" i="13" s="1"/>
  <c r="B226" i="13"/>
  <c r="A226" i="13" s="1"/>
  <c r="B348" i="13"/>
  <c r="A348" i="13" s="1"/>
  <c r="B470" i="13"/>
  <c r="A470" i="13" s="1"/>
  <c r="B105" i="13"/>
  <c r="A105" i="13" s="1"/>
  <c r="B227" i="13"/>
  <c r="A227" i="13" s="1"/>
  <c r="B349" i="13"/>
  <c r="A349" i="13" s="1"/>
  <c r="B471" i="13"/>
  <c r="A471" i="13" s="1"/>
  <c r="B106" i="13"/>
  <c r="A106" i="13" s="1"/>
  <c r="B228" i="13"/>
  <c r="A228" i="13" s="1"/>
  <c r="B350" i="13"/>
  <c r="A350" i="13" s="1"/>
  <c r="B472" i="13"/>
  <c r="A472" i="13" s="1"/>
  <c r="B107" i="13"/>
  <c r="A107" i="13" s="1"/>
  <c r="B229" i="13"/>
  <c r="A229" i="13" s="1"/>
  <c r="B351" i="13"/>
  <c r="A351" i="13" s="1"/>
  <c r="B473" i="13"/>
  <c r="A473" i="13" s="1"/>
  <c r="B108" i="13"/>
  <c r="A108" i="13" s="1"/>
  <c r="B230" i="13"/>
  <c r="A230" i="13" s="1"/>
  <c r="B352" i="13"/>
  <c r="A352" i="13" s="1"/>
  <c r="B474" i="13"/>
  <c r="A474" i="13" s="1"/>
  <c r="B109" i="13"/>
  <c r="A109" i="13" s="1"/>
  <c r="B231" i="13"/>
  <c r="A231" i="13" s="1"/>
  <c r="B353" i="13"/>
  <c r="A353" i="13" s="1"/>
  <c r="B475" i="13"/>
  <c r="A475" i="13" s="1"/>
  <c r="B110" i="13"/>
  <c r="A110" i="13" s="1"/>
  <c r="B232" i="13"/>
  <c r="A232" i="13" s="1"/>
  <c r="B354" i="13"/>
  <c r="A354" i="13" s="1"/>
  <c r="B476" i="13"/>
  <c r="A476" i="13" s="1"/>
  <c r="B111" i="13"/>
  <c r="A111" i="13" s="1"/>
  <c r="B233" i="13"/>
  <c r="A233" i="13" s="1"/>
  <c r="B355" i="13"/>
  <c r="A355" i="13" s="1"/>
  <c r="B477" i="13"/>
  <c r="A477" i="13" s="1"/>
  <c r="B112" i="13"/>
  <c r="A112" i="13" s="1"/>
  <c r="B234" i="13"/>
  <c r="A234" i="13" s="1"/>
  <c r="B356" i="13"/>
  <c r="A356" i="13" s="1"/>
  <c r="B478" i="13"/>
  <c r="A478" i="13" s="1"/>
  <c r="B113" i="13"/>
  <c r="A113" i="13" s="1"/>
  <c r="B235" i="13"/>
  <c r="A235" i="13" s="1"/>
  <c r="B357" i="13"/>
  <c r="A357" i="13" s="1"/>
  <c r="B479" i="13"/>
  <c r="A479" i="13" s="1"/>
  <c r="B114" i="13"/>
  <c r="A114" i="13" s="1"/>
  <c r="B236" i="13"/>
  <c r="A236" i="13" s="1"/>
  <c r="B358" i="13"/>
  <c r="A358" i="13" s="1"/>
  <c r="B480" i="13"/>
  <c r="A480" i="13" s="1"/>
  <c r="B115" i="13"/>
  <c r="A115" i="13" s="1"/>
  <c r="B237" i="13"/>
  <c r="A237" i="13" s="1"/>
  <c r="B359" i="13"/>
  <c r="A359" i="13" s="1"/>
  <c r="B481" i="13"/>
  <c r="A481" i="13" s="1"/>
  <c r="B116" i="13"/>
  <c r="A116" i="13" s="1"/>
  <c r="B238" i="13"/>
  <c r="A238" i="13" s="1"/>
  <c r="B360" i="13"/>
  <c r="A360" i="13" s="1"/>
  <c r="B482" i="13"/>
  <c r="A482" i="13" s="1"/>
  <c r="B117" i="13"/>
  <c r="A117" i="13" s="1"/>
  <c r="B239" i="13"/>
  <c r="A239" i="13" s="1"/>
  <c r="B361" i="13"/>
  <c r="A361" i="13" s="1"/>
  <c r="B483" i="13"/>
  <c r="A483" i="13" s="1"/>
  <c r="B118" i="13"/>
  <c r="A118" i="13" s="1"/>
  <c r="B240" i="13"/>
  <c r="A240" i="13" s="1"/>
  <c r="B362" i="13"/>
  <c r="A362" i="13" s="1"/>
  <c r="B484" i="13"/>
  <c r="A484" i="13" s="1"/>
  <c r="B119" i="13"/>
  <c r="A119" i="13" s="1"/>
  <c r="B241" i="13"/>
  <c r="A241" i="13" s="1"/>
  <c r="B363" i="13"/>
  <c r="A363" i="13" s="1"/>
  <c r="B485" i="13"/>
  <c r="A485" i="13" s="1"/>
  <c r="B120" i="13"/>
  <c r="A120" i="13" s="1"/>
  <c r="B242" i="13"/>
  <c r="A242" i="13" s="1"/>
  <c r="B364" i="13"/>
  <c r="A364" i="13" s="1"/>
  <c r="B486" i="13"/>
  <c r="A486" i="13" s="1"/>
  <c r="B121" i="13"/>
  <c r="A121" i="13" s="1"/>
  <c r="B243" i="13"/>
  <c r="A243" i="13" s="1"/>
  <c r="B365" i="13"/>
  <c r="A365" i="13" s="1"/>
  <c r="B487" i="13"/>
  <c r="A487" i="13" s="1"/>
  <c r="B122" i="13"/>
  <c r="A122" i="13" s="1"/>
  <c r="B244" i="13"/>
  <c r="A244" i="13" s="1"/>
  <c r="B366" i="13"/>
  <c r="A366" i="13" s="1"/>
  <c r="B488" i="13"/>
  <c r="A488" i="13" s="1"/>
  <c r="B123" i="13"/>
  <c r="A123" i="13" s="1"/>
  <c r="B245" i="13"/>
  <c r="A245" i="13" s="1"/>
  <c r="B367" i="13"/>
  <c r="A367" i="13" s="1"/>
  <c r="B489" i="13"/>
  <c r="A489" i="13" s="1"/>
  <c r="AH128" i="2"/>
  <c r="AI128" i="2"/>
  <c r="AJ128" i="2"/>
  <c r="AK128" i="2"/>
  <c r="AL6" i="2"/>
  <c r="C2" i="13" s="1"/>
  <c r="B124" i="13"/>
  <c r="B2" i="13"/>
  <c r="B368" i="13"/>
  <c r="B246" i="13"/>
  <c r="A8" i="16"/>
  <c r="E8" i="16" s="1"/>
  <c r="A9" i="16"/>
  <c r="A10" i="16"/>
  <c r="A11" i="16"/>
  <c r="A12" i="16"/>
  <c r="A13" i="16"/>
  <c r="E13" i="16" s="1"/>
  <c r="A14" i="16"/>
  <c r="A15" i="16"/>
  <c r="A16" i="16"/>
  <c r="A17" i="16"/>
  <c r="A18" i="16"/>
  <c r="A19" i="16"/>
  <c r="E19" i="16" s="1"/>
  <c r="A20" i="16"/>
  <c r="A21" i="16"/>
  <c r="E21" i="16" s="1"/>
  <c r="A22" i="16"/>
  <c r="A23" i="16"/>
  <c r="A24" i="16"/>
  <c r="A25" i="16"/>
  <c r="E25" i="16" s="1"/>
  <c r="A26" i="16"/>
  <c r="A27" i="16"/>
  <c r="E27" i="16" s="1"/>
  <c r="A28" i="16"/>
  <c r="A29" i="16"/>
  <c r="E29" i="16" s="1"/>
  <c r="A30" i="16"/>
  <c r="A31" i="16"/>
  <c r="A32" i="16"/>
  <c r="A33" i="16"/>
  <c r="A34" i="16"/>
  <c r="E34" i="16" s="1"/>
  <c r="A35" i="16"/>
  <c r="A36" i="16"/>
  <c r="E36" i="16" s="1"/>
  <c r="A37" i="16"/>
  <c r="E37" i="16" s="1"/>
  <c r="A38" i="16"/>
  <c r="A39" i="16"/>
  <c r="A40" i="16"/>
  <c r="E40" i="16" s="1"/>
  <c r="A41" i="16"/>
  <c r="E41" i="16" s="1"/>
  <c r="A42" i="16"/>
  <c r="E42" i="16" s="1"/>
  <c r="A43" i="16"/>
  <c r="A44" i="16"/>
  <c r="A45" i="16"/>
  <c r="A46" i="16"/>
  <c r="A47" i="16"/>
  <c r="A48" i="16"/>
  <c r="A49" i="16"/>
  <c r="E49" i="16" s="1"/>
  <c r="A50" i="16"/>
  <c r="A51" i="16"/>
  <c r="A52" i="16"/>
  <c r="A53" i="16"/>
  <c r="E53" i="16" s="1"/>
  <c r="A54" i="16"/>
  <c r="A55" i="16"/>
  <c r="A56" i="16"/>
  <c r="E56" i="16" s="1"/>
  <c r="A57" i="16"/>
  <c r="A58" i="16"/>
  <c r="A59" i="16"/>
  <c r="E59" i="16" s="1"/>
  <c r="A60" i="16"/>
  <c r="A61" i="16"/>
  <c r="E61" i="16" s="1"/>
  <c r="A1" i="15"/>
  <c r="BC5" i="15"/>
  <c r="BD5" i="15"/>
  <c r="BE5" i="15"/>
  <c r="BF5" i="15"/>
  <c r="BG5" i="15"/>
  <c r="BH5" i="15"/>
  <c r="BI5" i="15"/>
  <c r="BJ5" i="15"/>
  <c r="BK5" i="15"/>
  <c r="BL5" i="15"/>
  <c r="BM5" i="15"/>
  <c r="BN5" i="15"/>
  <c r="N6" i="15"/>
  <c r="N7" i="15"/>
  <c r="N8" i="15"/>
  <c r="N9" i="15"/>
  <c r="N10" i="15"/>
  <c r="N11" i="15"/>
  <c r="AF11" i="15"/>
  <c r="AG11" i="15"/>
  <c r="B12" i="15"/>
  <c r="M12" i="15"/>
  <c r="C12" i="15" s="1"/>
  <c r="N12" i="15"/>
  <c r="AD12" i="15"/>
  <c r="AE12" i="15"/>
  <c r="AF12" i="15"/>
  <c r="AG12" i="15"/>
  <c r="AN12" i="15"/>
  <c r="B13" i="15"/>
  <c r="M13" i="15"/>
  <c r="C13" i="15" s="1"/>
  <c r="N13" i="15"/>
  <c r="AD13" i="15"/>
  <c r="AE13" i="15"/>
  <c r="AF13" i="15"/>
  <c r="AG13" i="15"/>
  <c r="AN13" i="15"/>
  <c r="B14" i="15"/>
  <c r="M14" i="15"/>
  <c r="C14" i="15" s="1"/>
  <c r="N14" i="15"/>
  <c r="AD14" i="15"/>
  <c r="AE14" i="15"/>
  <c r="AF14" i="15"/>
  <c r="AG14" i="15"/>
  <c r="AN14" i="15"/>
  <c r="B15" i="15"/>
  <c r="M15" i="15"/>
  <c r="C15" i="15" s="1"/>
  <c r="N15" i="15"/>
  <c r="AD15" i="15"/>
  <c r="AE15" i="15"/>
  <c r="AF15" i="15"/>
  <c r="AG15" i="15"/>
  <c r="AN15" i="15"/>
  <c r="B16" i="15"/>
  <c r="M16" i="15"/>
  <c r="C16" i="15" s="1"/>
  <c r="N16" i="15"/>
  <c r="AD16" i="15"/>
  <c r="AE16" i="15"/>
  <c r="AF16" i="15"/>
  <c r="AG16" i="15"/>
  <c r="AN16" i="15"/>
  <c r="B17" i="15"/>
  <c r="M17" i="15"/>
  <c r="C17" i="15" s="1"/>
  <c r="N17" i="15"/>
  <c r="AD17" i="15"/>
  <c r="AE17" i="15"/>
  <c r="AF17" i="15"/>
  <c r="AG17" i="15"/>
  <c r="AN17" i="15"/>
  <c r="B18" i="15"/>
  <c r="M18" i="15"/>
  <c r="C18" i="15" s="1"/>
  <c r="N18" i="15"/>
  <c r="AD18" i="15"/>
  <c r="AE18" i="15"/>
  <c r="AF18" i="15"/>
  <c r="AG18" i="15"/>
  <c r="AN18" i="15"/>
  <c r="B19" i="15"/>
  <c r="M19" i="15"/>
  <c r="C19" i="15" s="1"/>
  <c r="N19" i="15"/>
  <c r="AD19" i="15"/>
  <c r="AE19" i="15"/>
  <c r="AF19" i="15"/>
  <c r="AG19" i="15"/>
  <c r="AN19" i="15"/>
  <c r="B20" i="15"/>
  <c r="M20" i="15"/>
  <c r="C20" i="15" s="1"/>
  <c r="N20" i="15"/>
  <c r="AD20" i="15"/>
  <c r="AE20" i="15"/>
  <c r="AF20" i="15"/>
  <c r="AG20" i="15"/>
  <c r="AN20" i="15"/>
  <c r="B21" i="15"/>
  <c r="M21" i="15"/>
  <c r="C21" i="15" s="1"/>
  <c r="N21" i="15"/>
  <c r="AD21" i="15"/>
  <c r="AE21" i="15"/>
  <c r="AF21" i="15"/>
  <c r="AG21" i="15"/>
  <c r="AN21" i="15"/>
  <c r="B22" i="15"/>
  <c r="M22" i="15"/>
  <c r="C22" i="15" s="1"/>
  <c r="N22" i="15"/>
  <c r="AD22" i="15"/>
  <c r="AE22" i="15"/>
  <c r="AF22" i="15"/>
  <c r="AG22" i="15"/>
  <c r="AN22" i="15"/>
  <c r="B23" i="15"/>
  <c r="M23" i="15"/>
  <c r="C23" i="15" s="1"/>
  <c r="N23" i="15"/>
  <c r="AD23" i="15"/>
  <c r="AE23" i="15"/>
  <c r="AF23" i="15"/>
  <c r="AG23" i="15"/>
  <c r="AN23" i="15"/>
  <c r="B24" i="15"/>
  <c r="M24" i="15"/>
  <c r="C24" i="15" s="1"/>
  <c r="N24" i="15"/>
  <c r="AD24" i="15"/>
  <c r="AE24" i="15"/>
  <c r="AF24" i="15"/>
  <c r="AG24" i="15"/>
  <c r="AN24" i="15"/>
  <c r="B25" i="15"/>
  <c r="M25" i="15"/>
  <c r="C25" i="15" s="1"/>
  <c r="N25" i="15"/>
  <c r="AD25" i="15"/>
  <c r="AE25" i="15"/>
  <c r="AF25" i="15"/>
  <c r="AG25" i="15"/>
  <c r="AN25" i="15"/>
  <c r="B26" i="15"/>
  <c r="M26" i="15"/>
  <c r="C26" i="15" s="1"/>
  <c r="N26" i="15"/>
  <c r="AD26" i="15"/>
  <c r="AE26" i="15"/>
  <c r="AF26" i="15"/>
  <c r="AG26" i="15"/>
  <c r="AN26" i="15"/>
  <c r="B27" i="15"/>
  <c r="M27" i="15"/>
  <c r="C27" i="15" s="1"/>
  <c r="N27" i="15"/>
  <c r="AD27" i="15"/>
  <c r="AE27" i="15"/>
  <c r="AF27" i="15"/>
  <c r="AG27" i="15"/>
  <c r="AN27" i="15"/>
  <c r="B28" i="15"/>
  <c r="M28" i="15"/>
  <c r="C28" i="15" s="1"/>
  <c r="N28" i="15"/>
  <c r="AD28" i="15"/>
  <c r="AE28" i="15"/>
  <c r="AF28" i="15"/>
  <c r="AG28" i="15"/>
  <c r="AN28" i="15"/>
  <c r="B29" i="15"/>
  <c r="M29" i="15"/>
  <c r="C29" i="15" s="1"/>
  <c r="N29" i="15"/>
  <c r="AD29" i="15"/>
  <c r="AE29" i="15"/>
  <c r="AF29" i="15"/>
  <c r="AG29" i="15"/>
  <c r="AN29" i="15"/>
  <c r="B30" i="15"/>
  <c r="M30" i="15"/>
  <c r="C30" i="15" s="1"/>
  <c r="N30" i="15"/>
  <c r="AD30" i="15"/>
  <c r="AE30" i="15"/>
  <c r="AF30" i="15"/>
  <c r="AG30" i="15"/>
  <c r="AN30" i="15"/>
  <c r="B31" i="15"/>
  <c r="M31" i="15"/>
  <c r="C31" i="15" s="1"/>
  <c r="N31" i="15"/>
  <c r="AD31" i="15"/>
  <c r="AE31" i="15"/>
  <c r="AF31" i="15"/>
  <c r="AG31" i="15"/>
  <c r="AN31" i="15"/>
  <c r="B32" i="15"/>
  <c r="M32" i="15"/>
  <c r="C32" i="15" s="1"/>
  <c r="N32" i="15"/>
  <c r="AD32" i="15"/>
  <c r="AE32" i="15"/>
  <c r="AF32" i="15"/>
  <c r="AG32" i="15"/>
  <c r="AN32" i="15"/>
  <c r="B33" i="15"/>
  <c r="M33" i="15"/>
  <c r="C33" i="15" s="1"/>
  <c r="N33" i="15"/>
  <c r="AD33" i="15"/>
  <c r="AE33" i="15"/>
  <c r="AF33" i="15"/>
  <c r="AG33" i="15"/>
  <c r="AN33" i="15"/>
  <c r="B34" i="15"/>
  <c r="M34" i="15"/>
  <c r="C34" i="15" s="1"/>
  <c r="N34" i="15"/>
  <c r="AD34" i="15"/>
  <c r="AE34" i="15"/>
  <c r="AF34" i="15"/>
  <c r="AG34" i="15"/>
  <c r="AN34" i="15"/>
  <c r="B35" i="15"/>
  <c r="M35" i="15"/>
  <c r="C35" i="15" s="1"/>
  <c r="N35" i="15"/>
  <c r="AD35" i="15"/>
  <c r="AE35" i="15"/>
  <c r="AF35" i="15"/>
  <c r="AG35" i="15"/>
  <c r="AN35" i="15"/>
  <c r="B36" i="15"/>
  <c r="M36" i="15"/>
  <c r="C36" i="15" s="1"/>
  <c r="N36" i="15"/>
  <c r="AD36" i="15"/>
  <c r="AE36" i="15"/>
  <c r="AF36" i="15"/>
  <c r="AG36" i="15"/>
  <c r="AN36" i="15"/>
  <c r="B37" i="15"/>
  <c r="M37" i="15"/>
  <c r="C37" i="15" s="1"/>
  <c r="N37" i="15"/>
  <c r="AD37" i="15"/>
  <c r="AE37" i="15"/>
  <c r="AF37" i="15"/>
  <c r="AG37" i="15"/>
  <c r="AN37" i="15"/>
  <c r="B38" i="15"/>
  <c r="M38" i="15"/>
  <c r="C38" i="15" s="1"/>
  <c r="N38" i="15"/>
  <c r="AD38" i="15"/>
  <c r="AE38" i="15"/>
  <c r="AF38" i="15"/>
  <c r="AG38" i="15"/>
  <c r="AN38" i="15"/>
  <c r="B39" i="15"/>
  <c r="M39" i="15"/>
  <c r="C39" i="15" s="1"/>
  <c r="N39" i="15"/>
  <c r="AD39" i="15"/>
  <c r="AE39" i="15"/>
  <c r="AF39" i="15"/>
  <c r="AG39" i="15"/>
  <c r="AN39" i="15"/>
  <c r="B40" i="15"/>
  <c r="M40" i="15"/>
  <c r="C40" i="15" s="1"/>
  <c r="N40" i="15"/>
  <c r="AD40" i="15"/>
  <c r="AE40" i="15"/>
  <c r="AF40" i="15"/>
  <c r="AG40" i="15"/>
  <c r="AN40" i="15"/>
  <c r="B41" i="15"/>
  <c r="M41" i="15"/>
  <c r="C41" i="15" s="1"/>
  <c r="N41" i="15"/>
  <c r="AD41" i="15"/>
  <c r="AE41" i="15"/>
  <c r="AF41" i="15"/>
  <c r="AG41" i="15"/>
  <c r="AN41" i="15"/>
  <c r="B42" i="15"/>
  <c r="M42" i="15"/>
  <c r="C42" i="15" s="1"/>
  <c r="N42" i="15"/>
  <c r="AD42" i="15"/>
  <c r="AE42" i="15"/>
  <c r="AF42" i="15"/>
  <c r="AG42" i="15"/>
  <c r="AN42" i="15"/>
  <c r="B43" i="15"/>
  <c r="M43" i="15"/>
  <c r="C43" i="15" s="1"/>
  <c r="N43" i="15"/>
  <c r="AD43" i="15"/>
  <c r="AE43" i="15"/>
  <c r="AF43" i="15"/>
  <c r="AG43" i="15"/>
  <c r="AN43" i="15"/>
  <c r="B44" i="15"/>
  <c r="M44" i="15"/>
  <c r="C44" i="15" s="1"/>
  <c r="N44" i="15"/>
  <c r="AD44" i="15"/>
  <c r="AE44" i="15"/>
  <c r="AF44" i="15"/>
  <c r="AG44" i="15"/>
  <c r="AN44" i="15"/>
  <c r="B45" i="15"/>
  <c r="M45" i="15"/>
  <c r="C45" i="15" s="1"/>
  <c r="N45" i="15"/>
  <c r="AD45" i="15"/>
  <c r="AE45" i="15"/>
  <c r="AF45" i="15"/>
  <c r="AG45" i="15"/>
  <c r="AN45" i="15"/>
  <c r="B46" i="15"/>
  <c r="M46" i="15"/>
  <c r="C46" i="15" s="1"/>
  <c r="N46" i="15"/>
  <c r="AD46" i="15"/>
  <c r="AE46" i="15"/>
  <c r="AF46" i="15"/>
  <c r="AG46" i="15"/>
  <c r="AN46" i="15"/>
  <c r="B47" i="15"/>
  <c r="M47" i="15"/>
  <c r="C47" i="15" s="1"/>
  <c r="N47" i="15"/>
  <c r="AD47" i="15"/>
  <c r="AE47" i="15"/>
  <c r="AF47" i="15"/>
  <c r="AG47" i="15"/>
  <c r="AN47" i="15"/>
  <c r="B48" i="15"/>
  <c r="M48" i="15"/>
  <c r="C48" i="15" s="1"/>
  <c r="N48" i="15"/>
  <c r="AD48" i="15"/>
  <c r="AE48" i="15"/>
  <c r="AF48" i="15"/>
  <c r="AG48" i="15"/>
  <c r="AN48" i="15"/>
  <c r="B49" i="15"/>
  <c r="M49" i="15"/>
  <c r="C49" i="15" s="1"/>
  <c r="N49" i="15"/>
  <c r="AD49" i="15"/>
  <c r="AE49" i="15"/>
  <c r="AF49" i="15"/>
  <c r="AG49" i="15"/>
  <c r="AN49" i="15"/>
  <c r="B50" i="15"/>
  <c r="M50" i="15"/>
  <c r="C50" i="15" s="1"/>
  <c r="N50" i="15"/>
  <c r="AD50" i="15"/>
  <c r="AE50" i="15"/>
  <c r="AF50" i="15"/>
  <c r="AG50" i="15"/>
  <c r="AN50" i="15"/>
  <c r="B51" i="15"/>
  <c r="M51" i="15"/>
  <c r="C51" i="15" s="1"/>
  <c r="N51" i="15"/>
  <c r="AD51" i="15"/>
  <c r="AE51" i="15"/>
  <c r="AF51" i="15"/>
  <c r="AG51" i="15"/>
  <c r="AN51" i="15"/>
  <c r="B52" i="15"/>
  <c r="M52" i="15"/>
  <c r="C52" i="15" s="1"/>
  <c r="N52" i="15"/>
  <c r="AD52" i="15"/>
  <c r="AE52" i="15"/>
  <c r="AF52" i="15"/>
  <c r="AG52" i="15"/>
  <c r="AN52" i="15"/>
  <c r="B53" i="15"/>
  <c r="M53" i="15"/>
  <c r="C53" i="15" s="1"/>
  <c r="N53" i="15"/>
  <c r="AD53" i="15"/>
  <c r="AE53" i="15"/>
  <c r="AF53" i="15"/>
  <c r="AG53" i="15"/>
  <c r="AN53" i="15"/>
  <c r="B54" i="15"/>
  <c r="M54" i="15"/>
  <c r="C54" i="15" s="1"/>
  <c r="N54" i="15"/>
  <c r="AD54" i="15"/>
  <c r="AE54" i="15"/>
  <c r="AF54" i="15"/>
  <c r="AG54" i="15"/>
  <c r="AN54" i="15"/>
  <c r="B55" i="15"/>
  <c r="M55" i="15"/>
  <c r="C55" i="15" s="1"/>
  <c r="N55" i="15"/>
  <c r="AD55" i="15"/>
  <c r="AE55" i="15"/>
  <c r="AF55" i="15"/>
  <c r="AG55" i="15"/>
  <c r="AN55" i="15"/>
  <c r="B56" i="15"/>
  <c r="M56" i="15"/>
  <c r="C56" i="15" s="1"/>
  <c r="N56" i="15"/>
  <c r="AD56" i="15"/>
  <c r="AE56" i="15"/>
  <c r="AF56" i="15"/>
  <c r="AG56" i="15"/>
  <c r="AN56" i="15"/>
  <c r="B57" i="15"/>
  <c r="M57" i="15"/>
  <c r="C57" i="15" s="1"/>
  <c r="N57" i="15"/>
  <c r="AD57" i="15"/>
  <c r="AE57" i="15"/>
  <c r="AF57" i="15"/>
  <c r="AG57" i="15"/>
  <c r="AN57" i="15"/>
  <c r="B58" i="15"/>
  <c r="M58" i="15"/>
  <c r="C58" i="15" s="1"/>
  <c r="N58" i="15"/>
  <c r="AD58" i="15"/>
  <c r="AE58" i="15"/>
  <c r="AF58" i="15"/>
  <c r="AG58" i="15"/>
  <c r="AN58" i="15"/>
  <c r="B59" i="15"/>
  <c r="M59" i="15"/>
  <c r="C59" i="15" s="1"/>
  <c r="N59" i="15"/>
  <c r="AD59" i="15"/>
  <c r="AE59" i="15"/>
  <c r="AF59" i="15"/>
  <c r="AG59" i="15"/>
  <c r="AN59" i="15"/>
  <c r="B60" i="15"/>
  <c r="M60" i="15"/>
  <c r="C60" i="15" s="1"/>
  <c r="N60" i="15"/>
  <c r="AD60" i="15"/>
  <c r="AE60" i="15"/>
  <c r="AF60" i="15"/>
  <c r="AG60" i="15"/>
  <c r="AN60" i="15"/>
  <c r="B61" i="15"/>
  <c r="M61" i="15"/>
  <c r="C61" i="15" s="1"/>
  <c r="N61" i="15"/>
  <c r="AD61" i="15"/>
  <c r="AE61" i="15"/>
  <c r="AF61" i="15"/>
  <c r="AG61" i="15"/>
  <c r="AN61" i="15"/>
  <c r="B62" i="15"/>
  <c r="M62" i="15"/>
  <c r="C62" i="15" s="1"/>
  <c r="N62" i="15"/>
  <c r="AD62" i="15"/>
  <c r="AE62" i="15"/>
  <c r="AF62" i="15"/>
  <c r="AG62" i="15"/>
  <c r="AN62" i="15"/>
  <c r="B63" i="15"/>
  <c r="M63" i="15"/>
  <c r="C63" i="15" s="1"/>
  <c r="N63" i="15"/>
  <c r="AD63" i="15"/>
  <c r="AE63" i="15"/>
  <c r="AF63" i="15"/>
  <c r="AG63" i="15"/>
  <c r="AN63" i="15"/>
  <c r="B64" i="15"/>
  <c r="M64" i="15"/>
  <c r="C64" i="15" s="1"/>
  <c r="N64" i="15"/>
  <c r="AD64" i="15"/>
  <c r="AE64" i="15"/>
  <c r="AF64" i="15"/>
  <c r="AG64" i="15"/>
  <c r="AN64" i="15"/>
  <c r="B65" i="15"/>
  <c r="M65" i="15"/>
  <c r="C65" i="15" s="1"/>
  <c r="N65" i="15"/>
  <c r="AD65" i="15"/>
  <c r="AE65" i="15"/>
  <c r="AF65" i="15"/>
  <c r="AG65" i="15"/>
  <c r="AN65" i="15"/>
  <c r="B2" i="11"/>
  <c r="C2" i="11"/>
  <c r="D2" i="11"/>
  <c r="E2" i="11" s="1"/>
  <c r="A1" i="2"/>
  <c r="C3" i="2"/>
  <c r="AC6" i="2"/>
  <c r="AM6" i="2"/>
  <c r="C124" i="13" s="1"/>
  <c r="AN6" i="2"/>
  <c r="C246" i="13" s="1"/>
  <c r="AO6" i="2"/>
  <c r="C368" i="13" s="1"/>
  <c r="AP6" i="2"/>
  <c r="G2" i="13" s="1"/>
  <c r="AQ6" i="2"/>
  <c r="G124" i="13" s="1"/>
  <c r="AR6" i="2"/>
  <c r="G246" i="13" s="1"/>
  <c r="AS6" i="2"/>
  <c r="G368" i="13" s="1"/>
  <c r="AC7" i="2"/>
  <c r="AL7" i="2"/>
  <c r="C3" i="13" s="1"/>
  <c r="AM7" i="2"/>
  <c r="C125" i="13" s="1"/>
  <c r="AN7" i="2"/>
  <c r="C247" i="13" s="1"/>
  <c r="C369" i="13"/>
  <c r="AP7" i="2"/>
  <c r="G3" i="13" s="1"/>
  <c r="AQ7" i="2"/>
  <c r="G125" i="13" s="1"/>
  <c r="AR7" i="2"/>
  <c r="G247" i="13" s="1"/>
  <c r="AS7" i="2"/>
  <c r="G369" i="13" s="1"/>
  <c r="AC8" i="2"/>
  <c r="AL8" i="2"/>
  <c r="C4" i="13" s="1"/>
  <c r="AM8" i="2"/>
  <c r="C126" i="13" s="1"/>
  <c r="AN8" i="2"/>
  <c r="C248" i="13" s="1"/>
  <c r="AO8" i="2"/>
  <c r="C370" i="13" s="1"/>
  <c r="AP8" i="2"/>
  <c r="G4" i="13" s="1"/>
  <c r="AQ8" i="2"/>
  <c r="G126" i="13" s="1"/>
  <c r="AR8" i="2"/>
  <c r="G248" i="13" s="1"/>
  <c r="AS8" i="2"/>
  <c r="G370" i="13" s="1"/>
  <c r="AC9" i="2"/>
  <c r="AL9" i="2"/>
  <c r="C5" i="13" s="1"/>
  <c r="AM9" i="2"/>
  <c r="C127" i="13" s="1"/>
  <c r="AN9" i="2"/>
  <c r="C249" i="13" s="1"/>
  <c r="AO9" i="2"/>
  <c r="C371" i="13" s="1"/>
  <c r="AP9" i="2"/>
  <c r="G5" i="13" s="1"/>
  <c r="AQ9" i="2"/>
  <c r="G127" i="13" s="1"/>
  <c r="AR9" i="2"/>
  <c r="G249" i="13" s="1"/>
  <c r="AS9" i="2"/>
  <c r="G371" i="13" s="1"/>
  <c r="AC10" i="2"/>
  <c r="AL10" i="2"/>
  <c r="C6" i="13" s="1"/>
  <c r="AM10" i="2"/>
  <c r="C128" i="13" s="1"/>
  <c r="AN10" i="2"/>
  <c r="C250" i="13" s="1"/>
  <c r="AO10" i="2"/>
  <c r="C372" i="13" s="1"/>
  <c r="AP10" i="2"/>
  <c r="G6" i="13" s="1"/>
  <c r="AQ10" i="2"/>
  <c r="G128" i="13" s="1"/>
  <c r="AR10" i="2"/>
  <c r="G250" i="13" s="1"/>
  <c r="AS10" i="2"/>
  <c r="G372" i="13" s="1"/>
  <c r="AC11" i="2"/>
  <c r="AL11" i="2"/>
  <c r="C7" i="13" s="1"/>
  <c r="AM11" i="2"/>
  <c r="C129" i="13" s="1"/>
  <c r="AN11" i="2"/>
  <c r="C251" i="13" s="1"/>
  <c r="AO11" i="2"/>
  <c r="C373" i="13" s="1"/>
  <c r="AP11" i="2"/>
  <c r="G7" i="13" s="1"/>
  <c r="AQ11" i="2"/>
  <c r="G129" i="13" s="1"/>
  <c r="AR11" i="2"/>
  <c r="G251" i="13" s="1"/>
  <c r="AS11" i="2"/>
  <c r="G373" i="13" s="1"/>
  <c r="AC12" i="2"/>
  <c r="AL12" i="2"/>
  <c r="C8" i="13" s="1"/>
  <c r="AM12" i="2"/>
  <c r="C130" i="13" s="1"/>
  <c r="AN12" i="2"/>
  <c r="C252" i="13" s="1"/>
  <c r="AO12" i="2"/>
  <c r="C374" i="13" s="1"/>
  <c r="AP12" i="2"/>
  <c r="G8" i="13" s="1"/>
  <c r="AQ12" i="2"/>
  <c r="G130" i="13" s="1"/>
  <c r="AR12" i="2"/>
  <c r="G252" i="13" s="1"/>
  <c r="AS12" i="2"/>
  <c r="G374" i="13" s="1"/>
  <c r="AC13" i="2"/>
  <c r="AL13" i="2"/>
  <c r="C9" i="13" s="1"/>
  <c r="AM13" i="2"/>
  <c r="C131" i="13" s="1"/>
  <c r="AN13" i="2"/>
  <c r="C253" i="13" s="1"/>
  <c r="AO13" i="2"/>
  <c r="C375" i="13" s="1"/>
  <c r="AP13" i="2"/>
  <c r="G9" i="13" s="1"/>
  <c r="AQ13" i="2"/>
  <c r="G131" i="13" s="1"/>
  <c r="AR13" i="2"/>
  <c r="G253" i="13" s="1"/>
  <c r="AS13" i="2"/>
  <c r="G375" i="13" s="1"/>
  <c r="AC14" i="2"/>
  <c r="AL14" i="2"/>
  <c r="C10" i="13" s="1"/>
  <c r="AM14" i="2"/>
  <c r="C132" i="13" s="1"/>
  <c r="AN14" i="2"/>
  <c r="C254" i="13" s="1"/>
  <c r="AO14" i="2"/>
  <c r="C376" i="13" s="1"/>
  <c r="AP14" i="2"/>
  <c r="G10" i="13" s="1"/>
  <c r="AQ14" i="2"/>
  <c r="G132" i="13" s="1"/>
  <c r="AR14" i="2"/>
  <c r="G254" i="13" s="1"/>
  <c r="AS14" i="2"/>
  <c r="G376" i="13" s="1"/>
  <c r="AC15" i="2"/>
  <c r="AL15" i="2"/>
  <c r="C11" i="13" s="1"/>
  <c r="AM15" i="2"/>
  <c r="C133" i="13" s="1"/>
  <c r="AN15" i="2"/>
  <c r="C255" i="13" s="1"/>
  <c r="AO15" i="2"/>
  <c r="C377" i="13" s="1"/>
  <c r="AP15" i="2"/>
  <c r="G11" i="13" s="1"/>
  <c r="AQ15" i="2"/>
  <c r="G133" i="13" s="1"/>
  <c r="AR15" i="2"/>
  <c r="G255" i="13" s="1"/>
  <c r="AS15" i="2"/>
  <c r="G377" i="13" s="1"/>
  <c r="AC16" i="2"/>
  <c r="AL16" i="2"/>
  <c r="C12" i="13" s="1"/>
  <c r="AM16" i="2"/>
  <c r="C134" i="13" s="1"/>
  <c r="AN16" i="2"/>
  <c r="C256" i="13" s="1"/>
  <c r="AO16" i="2"/>
  <c r="C378" i="13" s="1"/>
  <c r="AP16" i="2"/>
  <c r="G12" i="13" s="1"/>
  <c r="AQ16" i="2"/>
  <c r="G134" i="13" s="1"/>
  <c r="AR16" i="2"/>
  <c r="G256" i="13" s="1"/>
  <c r="AS16" i="2"/>
  <c r="G378" i="13" s="1"/>
  <c r="AC17" i="2"/>
  <c r="AL17" i="2"/>
  <c r="C13" i="13" s="1"/>
  <c r="AM17" i="2"/>
  <c r="C135" i="13" s="1"/>
  <c r="AN17" i="2"/>
  <c r="C257" i="13" s="1"/>
  <c r="AO17" i="2"/>
  <c r="C379" i="13" s="1"/>
  <c r="AP17" i="2"/>
  <c r="G13" i="13" s="1"/>
  <c r="AQ17" i="2"/>
  <c r="G135" i="13" s="1"/>
  <c r="AR17" i="2"/>
  <c r="G257" i="13" s="1"/>
  <c r="AS17" i="2"/>
  <c r="G379" i="13" s="1"/>
  <c r="F14" i="12"/>
  <c r="AC18" i="2"/>
  <c r="AL18" i="2"/>
  <c r="C14" i="13" s="1"/>
  <c r="AM18" i="2"/>
  <c r="C136" i="13" s="1"/>
  <c r="AN18" i="2"/>
  <c r="C258" i="13" s="1"/>
  <c r="AO18" i="2"/>
  <c r="C380" i="13" s="1"/>
  <c r="AP18" i="2"/>
  <c r="G14" i="13" s="1"/>
  <c r="AQ18" i="2"/>
  <c r="G136" i="13" s="1"/>
  <c r="AR18" i="2"/>
  <c r="G258" i="13" s="1"/>
  <c r="AS18" i="2"/>
  <c r="G380" i="13" s="1"/>
  <c r="AC19" i="2"/>
  <c r="AL19" i="2"/>
  <c r="C15" i="13" s="1"/>
  <c r="AM19" i="2"/>
  <c r="C137" i="13" s="1"/>
  <c r="AN19" i="2"/>
  <c r="C259" i="13" s="1"/>
  <c r="AO19" i="2"/>
  <c r="C381" i="13" s="1"/>
  <c r="AP19" i="2"/>
  <c r="G15" i="13" s="1"/>
  <c r="AQ19" i="2"/>
  <c r="G137" i="13" s="1"/>
  <c r="AR19" i="2"/>
  <c r="G259" i="13" s="1"/>
  <c r="AS19" i="2"/>
  <c r="G381" i="13" s="1"/>
  <c r="AC20" i="2"/>
  <c r="AL20" i="2"/>
  <c r="C16" i="13" s="1"/>
  <c r="AM20" i="2"/>
  <c r="C138" i="13" s="1"/>
  <c r="AN20" i="2"/>
  <c r="C260" i="13" s="1"/>
  <c r="AO20" i="2"/>
  <c r="C382" i="13" s="1"/>
  <c r="AP20" i="2"/>
  <c r="G16" i="13" s="1"/>
  <c r="AQ20" i="2"/>
  <c r="G138" i="13" s="1"/>
  <c r="AR20" i="2"/>
  <c r="G260" i="13" s="1"/>
  <c r="AS20" i="2"/>
  <c r="G382" i="13" s="1"/>
  <c r="AC21" i="2"/>
  <c r="AL21" i="2"/>
  <c r="C17" i="13" s="1"/>
  <c r="AM21" i="2"/>
  <c r="C139" i="13" s="1"/>
  <c r="AN21" i="2"/>
  <c r="C261" i="13" s="1"/>
  <c r="AO21" i="2"/>
  <c r="C383" i="13" s="1"/>
  <c r="AP21" i="2"/>
  <c r="G17" i="13" s="1"/>
  <c r="AQ21" i="2"/>
  <c r="G139" i="13" s="1"/>
  <c r="AR21" i="2"/>
  <c r="G261" i="13" s="1"/>
  <c r="AS21" i="2"/>
  <c r="G383" i="13" s="1"/>
  <c r="AC22" i="2"/>
  <c r="AL22" i="2"/>
  <c r="C18" i="13" s="1"/>
  <c r="AM22" i="2"/>
  <c r="C140" i="13" s="1"/>
  <c r="AN22" i="2"/>
  <c r="C262" i="13" s="1"/>
  <c r="AO22" i="2"/>
  <c r="C384" i="13" s="1"/>
  <c r="AP22" i="2"/>
  <c r="G18" i="13" s="1"/>
  <c r="AQ22" i="2"/>
  <c r="G140" i="13" s="1"/>
  <c r="AR22" i="2"/>
  <c r="G262" i="13" s="1"/>
  <c r="AS22" i="2"/>
  <c r="G384" i="13" s="1"/>
  <c r="AC23" i="2"/>
  <c r="AL23" i="2"/>
  <c r="C19" i="13" s="1"/>
  <c r="AM23" i="2"/>
  <c r="C141" i="13" s="1"/>
  <c r="AN23" i="2"/>
  <c r="C263" i="13" s="1"/>
  <c r="AO23" i="2"/>
  <c r="C385" i="13" s="1"/>
  <c r="AP23" i="2"/>
  <c r="G19" i="13" s="1"/>
  <c r="AQ23" i="2"/>
  <c r="G141" i="13" s="1"/>
  <c r="AR23" i="2"/>
  <c r="G263" i="13" s="1"/>
  <c r="AS23" i="2"/>
  <c r="G385" i="13" s="1"/>
  <c r="AC24" i="2"/>
  <c r="AL24" i="2"/>
  <c r="C20" i="13" s="1"/>
  <c r="AM24" i="2"/>
  <c r="C142" i="13" s="1"/>
  <c r="AN24" i="2"/>
  <c r="C264" i="13" s="1"/>
  <c r="AO24" i="2"/>
  <c r="C386" i="13" s="1"/>
  <c r="AP24" i="2"/>
  <c r="G20" i="13" s="1"/>
  <c r="AQ24" i="2"/>
  <c r="G142" i="13" s="1"/>
  <c r="AR24" i="2"/>
  <c r="G264" i="13" s="1"/>
  <c r="AS24" i="2"/>
  <c r="G386" i="13" s="1"/>
  <c r="AC25" i="2"/>
  <c r="Z25" i="2" s="1"/>
  <c r="AL25" i="2"/>
  <c r="C21" i="13" s="1"/>
  <c r="AM25" i="2"/>
  <c r="C143" i="13" s="1"/>
  <c r="AN25" i="2"/>
  <c r="C265" i="13" s="1"/>
  <c r="AO25" i="2"/>
  <c r="C387" i="13" s="1"/>
  <c r="AP25" i="2"/>
  <c r="G21" i="13" s="1"/>
  <c r="AQ25" i="2"/>
  <c r="G143" i="13" s="1"/>
  <c r="AR25" i="2"/>
  <c r="G265" i="13" s="1"/>
  <c r="AS25" i="2"/>
  <c r="G387" i="13" s="1"/>
  <c r="F22" i="12"/>
  <c r="AC26" i="2"/>
  <c r="AL26" i="2"/>
  <c r="C22" i="13" s="1"/>
  <c r="AM26" i="2"/>
  <c r="C144" i="13" s="1"/>
  <c r="AN26" i="2"/>
  <c r="C266" i="13" s="1"/>
  <c r="AO26" i="2"/>
  <c r="C388" i="13" s="1"/>
  <c r="AP26" i="2"/>
  <c r="G22" i="13" s="1"/>
  <c r="AQ26" i="2"/>
  <c r="G144" i="13" s="1"/>
  <c r="AR26" i="2"/>
  <c r="G266" i="13" s="1"/>
  <c r="AS26" i="2"/>
  <c r="G388" i="13" s="1"/>
  <c r="AC27" i="2"/>
  <c r="AL27" i="2"/>
  <c r="C23" i="13" s="1"/>
  <c r="AM27" i="2"/>
  <c r="C145" i="13" s="1"/>
  <c r="AN27" i="2"/>
  <c r="C267" i="13" s="1"/>
  <c r="AO27" i="2"/>
  <c r="C389" i="13" s="1"/>
  <c r="AP27" i="2"/>
  <c r="G23" i="13" s="1"/>
  <c r="AQ27" i="2"/>
  <c r="G145" i="13" s="1"/>
  <c r="AR27" i="2"/>
  <c r="G267" i="13" s="1"/>
  <c r="AS27" i="2"/>
  <c r="G389" i="13" s="1"/>
  <c r="AC28" i="2"/>
  <c r="AL28" i="2"/>
  <c r="C24" i="13" s="1"/>
  <c r="AM28" i="2"/>
  <c r="C146" i="13" s="1"/>
  <c r="AN28" i="2"/>
  <c r="C268" i="13" s="1"/>
  <c r="AO28" i="2"/>
  <c r="C390" i="13" s="1"/>
  <c r="AP28" i="2"/>
  <c r="G24" i="13" s="1"/>
  <c r="AQ28" i="2"/>
  <c r="G146" i="13" s="1"/>
  <c r="AR28" i="2"/>
  <c r="G268" i="13" s="1"/>
  <c r="AS28" i="2"/>
  <c r="G390" i="13" s="1"/>
  <c r="AC29" i="2"/>
  <c r="AL29" i="2"/>
  <c r="C25" i="13" s="1"/>
  <c r="AM29" i="2"/>
  <c r="C147" i="13" s="1"/>
  <c r="AN29" i="2"/>
  <c r="C269" i="13" s="1"/>
  <c r="AO29" i="2"/>
  <c r="C391" i="13" s="1"/>
  <c r="AP29" i="2"/>
  <c r="G25" i="13" s="1"/>
  <c r="AQ29" i="2"/>
  <c r="G147" i="13" s="1"/>
  <c r="AR29" i="2"/>
  <c r="G269" i="13" s="1"/>
  <c r="AS29" i="2"/>
  <c r="G391" i="13" s="1"/>
  <c r="AC30" i="2"/>
  <c r="AL30" i="2"/>
  <c r="C26" i="13" s="1"/>
  <c r="AM30" i="2"/>
  <c r="C148" i="13" s="1"/>
  <c r="AN30" i="2"/>
  <c r="C270" i="13" s="1"/>
  <c r="AO30" i="2"/>
  <c r="C392" i="13" s="1"/>
  <c r="AP30" i="2"/>
  <c r="G26" i="13" s="1"/>
  <c r="AQ30" i="2"/>
  <c r="G148" i="13" s="1"/>
  <c r="AR30" i="2"/>
  <c r="G270" i="13" s="1"/>
  <c r="AS30" i="2"/>
  <c r="G392" i="13" s="1"/>
  <c r="AC31" i="2"/>
  <c r="AL31" i="2"/>
  <c r="C27" i="13" s="1"/>
  <c r="AM31" i="2"/>
  <c r="C149" i="13" s="1"/>
  <c r="AN31" i="2"/>
  <c r="C271" i="13" s="1"/>
  <c r="AO31" i="2"/>
  <c r="C393" i="13" s="1"/>
  <c r="AP31" i="2"/>
  <c r="G27" i="13" s="1"/>
  <c r="AQ31" i="2"/>
  <c r="G149" i="13" s="1"/>
  <c r="AR31" i="2"/>
  <c r="G271" i="13" s="1"/>
  <c r="AS31" i="2"/>
  <c r="G393" i="13" s="1"/>
  <c r="AC32" i="2"/>
  <c r="AL32" i="2"/>
  <c r="C28" i="13" s="1"/>
  <c r="AM32" i="2"/>
  <c r="C150" i="13" s="1"/>
  <c r="AN32" i="2"/>
  <c r="C272" i="13" s="1"/>
  <c r="AO32" i="2"/>
  <c r="C394" i="13" s="1"/>
  <c r="AP32" i="2"/>
  <c r="G28" i="13" s="1"/>
  <c r="AQ32" i="2"/>
  <c r="G150" i="13" s="1"/>
  <c r="AR32" i="2"/>
  <c r="G272" i="13" s="1"/>
  <c r="AS32" i="2"/>
  <c r="G394" i="13" s="1"/>
  <c r="AC33" i="2"/>
  <c r="AL33" i="2"/>
  <c r="C29" i="13" s="1"/>
  <c r="AM33" i="2"/>
  <c r="C151" i="13" s="1"/>
  <c r="AN33" i="2"/>
  <c r="C273" i="13" s="1"/>
  <c r="AO33" i="2"/>
  <c r="C395" i="13" s="1"/>
  <c r="AP33" i="2"/>
  <c r="G29" i="13" s="1"/>
  <c r="AQ33" i="2"/>
  <c r="G151" i="13" s="1"/>
  <c r="AR33" i="2"/>
  <c r="G273" i="13" s="1"/>
  <c r="AS33" i="2"/>
  <c r="G395" i="13" s="1"/>
  <c r="F30" i="12"/>
  <c r="AC34" i="2"/>
  <c r="AL34" i="2"/>
  <c r="C30" i="13" s="1"/>
  <c r="AM34" i="2"/>
  <c r="C152" i="13" s="1"/>
  <c r="AN34" i="2"/>
  <c r="C274" i="13" s="1"/>
  <c r="AO34" i="2"/>
  <c r="C396" i="13" s="1"/>
  <c r="AP34" i="2"/>
  <c r="G30" i="13" s="1"/>
  <c r="AQ34" i="2"/>
  <c r="G152" i="13" s="1"/>
  <c r="AR34" i="2"/>
  <c r="G274" i="13" s="1"/>
  <c r="AS34" i="2"/>
  <c r="G396" i="13" s="1"/>
  <c r="AC35" i="2"/>
  <c r="AL35" i="2"/>
  <c r="C31" i="13" s="1"/>
  <c r="AM35" i="2"/>
  <c r="C153" i="13" s="1"/>
  <c r="AN35" i="2"/>
  <c r="C275" i="13" s="1"/>
  <c r="AO35" i="2"/>
  <c r="C397" i="13" s="1"/>
  <c r="AP35" i="2"/>
  <c r="G31" i="13" s="1"/>
  <c r="AQ35" i="2"/>
  <c r="G153" i="13" s="1"/>
  <c r="AR35" i="2"/>
  <c r="G275" i="13" s="1"/>
  <c r="AS35" i="2"/>
  <c r="G397" i="13" s="1"/>
  <c r="AC36" i="2"/>
  <c r="AL36" i="2"/>
  <c r="C32" i="13" s="1"/>
  <c r="AM36" i="2"/>
  <c r="C154" i="13" s="1"/>
  <c r="AN36" i="2"/>
  <c r="C276" i="13" s="1"/>
  <c r="AO36" i="2"/>
  <c r="C398" i="13" s="1"/>
  <c r="AP36" i="2"/>
  <c r="G32" i="13" s="1"/>
  <c r="AQ36" i="2"/>
  <c r="G154" i="13" s="1"/>
  <c r="AR36" i="2"/>
  <c r="G276" i="13" s="1"/>
  <c r="AS36" i="2"/>
  <c r="G398" i="13" s="1"/>
  <c r="AC37" i="2"/>
  <c r="AL37" i="2"/>
  <c r="C33" i="13" s="1"/>
  <c r="AM37" i="2"/>
  <c r="C155" i="13" s="1"/>
  <c r="AN37" i="2"/>
  <c r="C277" i="13" s="1"/>
  <c r="AO37" i="2"/>
  <c r="C399" i="13" s="1"/>
  <c r="AP37" i="2"/>
  <c r="G33" i="13" s="1"/>
  <c r="AQ37" i="2"/>
  <c r="G155" i="13" s="1"/>
  <c r="AR37" i="2"/>
  <c r="G277" i="13" s="1"/>
  <c r="AS37" i="2"/>
  <c r="G399" i="13" s="1"/>
  <c r="AC38" i="2"/>
  <c r="AL38" i="2"/>
  <c r="C34" i="13" s="1"/>
  <c r="AM38" i="2"/>
  <c r="C156" i="13" s="1"/>
  <c r="AN38" i="2"/>
  <c r="C278" i="13" s="1"/>
  <c r="AO38" i="2"/>
  <c r="C400" i="13" s="1"/>
  <c r="AP38" i="2"/>
  <c r="G34" i="13" s="1"/>
  <c r="AQ38" i="2"/>
  <c r="G156" i="13" s="1"/>
  <c r="AR38" i="2"/>
  <c r="G278" i="13" s="1"/>
  <c r="AS38" i="2"/>
  <c r="G400" i="13" s="1"/>
  <c r="AC39" i="2"/>
  <c r="AL39" i="2"/>
  <c r="C35" i="13" s="1"/>
  <c r="AM39" i="2"/>
  <c r="C157" i="13" s="1"/>
  <c r="AN39" i="2"/>
  <c r="C279" i="13" s="1"/>
  <c r="AO39" i="2"/>
  <c r="C401" i="13" s="1"/>
  <c r="AP39" i="2"/>
  <c r="G35" i="13" s="1"/>
  <c r="AQ39" i="2"/>
  <c r="G157" i="13" s="1"/>
  <c r="AR39" i="2"/>
  <c r="G279" i="13" s="1"/>
  <c r="AS39" i="2"/>
  <c r="G401" i="13" s="1"/>
  <c r="AC40" i="2"/>
  <c r="Z40" i="2" s="1"/>
  <c r="AL40" i="2"/>
  <c r="C36" i="13" s="1"/>
  <c r="AM40" i="2"/>
  <c r="C158" i="13" s="1"/>
  <c r="AN40" i="2"/>
  <c r="C280" i="13" s="1"/>
  <c r="AO40" i="2"/>
  <c r="C402" i="13" s="1"/>
  <c r="AP40" i="2"/>
  <c r="G36" i="13" s="1"/>
  <c r="AQ40" i="2"/>
  <c r="G158" i="13" s="1"/>
  <c r="AR40" i="2"/>
  <c r="G280" i="13" s="1"/>
  <c r="AS40" i="2"/>
  <c r="G402" i="13" s="1"/>
  <c r="AC41" i="2"/>
  <c r="AL41" i="2"/>
  <c r="C37" i="13" s="1"/>
  <c r="AM41" i="2"/>
  <c r="C159" i="13" s="1"/>
  <c r="AN41" i="2"/>
  <c r="C281" i="13" s="1"/>
  <c r="AO41" i="2"/>
  <c r="C403" i="13" s="1"/>
  <c r="AP41" i="2"/>
  <c r="G37" i="13" s="1"/>
  <c r="AQ41" i="2"/>
  <c r="G159" i="13" s="1"/>
  <c r="AR41" i="2"/>
  <c r="G281" i="13" s="1"/>
  <c r="AS41" i="2"/>
  <c r="G403" i="13" s="1"/>
  <c r="AC42" i="2"/>
  <c r="AL42" i="2"/>
  <c r="C38" i="13" s="1"/>
  <c r="AM42" i="2"/>
  <c r="C160" i="13" s="1"/>
  <c r="AN42" i="2"/>
  <c r="C282" i="13" s="1"/>
  <c r="AO42" i="2"/>
  <c r="C404" i="13" s="1"/>
  <c r="AP42" i="2"/>
  <c r="G38" i="13" s="1"/>
  <c r="AQ42" i="2"/>
  <c r="G160" i="13" s="1"/>
  <c r="AR42" i="2"/>
  <c r="G282" i="13" s="1"/>
  <c r="AS42" i="2"/>
  <c r="G404" i="13" s="1"/>
  <c r="AC43" i="2"/>
  <c r="AL43" i="2"/>
  <c r="C39" i="13" s="1"/>
  <c r="AM43" i="2"/>
  <c r="C161" i="13" s="1"/>
  <c r="AN43" i="2"/>
  <c r="C283" i="13" s="1"/>
  <c r="AO43" i="2"/>
  <c r="C405" i="13" s="1"/>
  <c r="AP43" i="2"/>
  <c r="G39" i="13" s="1"/>
  <c r="AQ43" i="2"/>
  <c r="G161" i="13" s="1"/>
  <c r="AR43" i="2"/>
  <c r="G283" i="13" s="1"/>
  <c r="AS43" i="2"/>
  <c r="G405" i="13" s="1"/>
  <c r="AC44" i="2"/>
  <c r="AL44" i="2"/>
  <c r="C40" i="13" s="1"/>
  <c r="AM44" i="2"/>
  <c r="C162" i="13" s="1"/>
  <c r="AN44" i="2"/>
  <c r="C284" i="13" s="1"/>
  <c r="AO44" i="2"/>
  <c r="C406" i="13" s="1"/>
  <c r="AP44" i="2"/>
  <c r="G40" i="13" s="1"/>
  <c r="AQ44" i="2"/>
  <c r="G162" i="13" s="1"/>
  <c r="AR44" i="2"/>
  <c r="G284" i="13" s="1"/>
  <c r="AS44" i="2"/>
  <c r="G406" i="13" s="1"/>
  <c r="AC45" i="2"/>
  <c r="AL45" i="2"/>
  <c r="C41" i="13" s="1"/>
  <c r="AM45" i="2"/>
  <c r="C163" i="13" s="1"/>
  <c r="AN45" i="2"/>
  <c r="C285" i="13" s="1"/>
  <c r="AO45" i="2"/>
  <c r="C407" i="13" s="1"/>
  <c r="AP45" i="2"/>
  <c r="G41" i="13" s="1"/>
  <c r="AQ45" i="2"/>
  <c r="G163" i="13" s="1"/>
  <c r="AR45" i="2"/>
  <c r="G285" i="13" s="1"/>
  <c r="AS45" i="2"/>
  <c r="G407" i="13" s="1"/>
  <c r="AC46" i="2"/>
  <c r="AL46" i="2"/>
  <c r="C42" i="13" s="1"/>
  <c r="AM46" i="2"/>
  <c r="C164" i="13" s="1"/>
  <c r="AN46" i="2"/>
  <c r="C286" i="13" s="1"/>
  <c r="AO46" i="2"/>
  <c r="C408" i="13" s="1"/>
  <c r="AP46" i="2"/>
  <c r="G42" i="13" s="1"/>
  <c r="AQ46" i="2"/>
  <c r="G164" i="13" s="1"/>
  <c r="AR46" i="2"/>
  <c r="G286" i="13" s="1"/>
  <c r="AS46" i="2"/>
  <c r="G408" i="13" s="1"/>
  <c r="AC47" i="2"/>
  <c r="AL47" i="2"/>
  <c r="C43" i="13" s="1"/>
  <c r="AM47" i="2"/>
  <c r="C165" i="13" s="1"/>
  <c r="AN47" i="2"/>
  <c r="C287" i="13" s="1"/>
  <c r="AO47" i="2"/>
  <c r="C409" i="13" s="1"/>
  <c r="AP47" i="2"/>
  <c r="G43" i="13" s="1"/>
  <c r="AQ47" i="2"/>
  <c r="G165" i="13" s="1"/>
  <c r="AR47" i="2"/>
  <c r="G287" i="13" s="1"/>
  <c r="AS47" i="2"/>
  <c r="G409" i="13" s="1"/>
  <c r="AC48" i="2"/>
  <c r="AL48" i="2"/>
  <c r="C44" i="13" s="1"/>
  <c r="AM48" i="2"/>
  <c r="C166" i="13" s="1"/>
  <c r="AN48" i="2"/>
  <c r="C288" i="13" s="1"/>
  <c r="AO48" i="2"/>
  <c r="C410" i="13" s="1"/>
  <c r="AP48" i="2"/>
  <c r="G44" i="13" s="1"/>
  <c r="AQ48" i="2"/>
  <c r="G166" i="13" s="1"/>
  <c r="AR48" i="2"/>
  <c r="G288" i="13" s="1"/>
  <c r="AS48" i="2"/>
  <c r="G410" i="13" s="1"/>
  <c r="AC49" i="2"/>
  <c r="AL49" i="2"/>
  <c r="C45" i="13" s="1"/>
  <c r="AM49" i="2"/>
  <c r="C167" i="13" s="1"/>
  <c r="AN49" i="2"/>
  <c r="C289" i="13" s="1"/>
  <c r="AO49" i="2"/>
  <c r="C411" i="13" s="1"/>
  <c r="AP49" i="2"/>
  <c r="G45" i="13" s="1"/>
  <c r="AQ49" i="2"/>
  <c r="G167" i="13" s="1"/>
  <c r="AR49" i="2"/>
  <c r="G289" i="13" s="1"/>
  <c r="AS49" i="2"/>
  <c r="G411" i="13" s="1"/>
  <c r="AC50" i="2"/>
  <c r="Z50" i="2" s="1"/>
  <c r="AL50" i="2"/>
  <c r="C46" i="13" s="1"/>
  <c r="AM50" i="2"/>
  <c r="C168" i="13" s="1"/>
  <c r="AN50" i="2"/>
  <c r="C290" i="13" s="1"/>
  <c r="AO50" i="2"/>
  <c r="C412" i="13" s="1"/>
  <c r="AP50" i="2"/>
  <c r="G46" i="13" s="1"/>
  <c r="AQ50" i="2"/>
  <c r="G168" i="13" s="1"/>
  <c r="AR50" i="2"/>
  <c r="G290" i="13" s="1"/>
  <c r="AS50" i="2"/>
  <c r="G412" i="13" s="1"/>
  <c r="AC51" i="2"/>
  <c r="AL51" i="2"/>
  <c r="C47" i="13" s="1"/>
  <c r="AM51" i="2"/>
  <c r="C169" i="13" s="1"/>
  <c r="AN51" i="2"/>
  <c r="C291" i="13" s="1"/>
  <c r="AO51" i="2"/>
  <c r="C413" i="13" s="1"/>
  <c r="AP51" i="2"/>
  <c r="G47" i="13" s="1"/>
  <c r="AQ51" i="2"/>
  <c r="G169" i="13" s="1"/>
  <c r="AR51" i="2"/>
  <c r="G291" i="13" s="1"/>
  <c r="AS51" i="2"/>
  <c r="G413" i="13" s="1"/>
  <c r="AC52" i="2"/>
  <c r="AL52" i="2"/>
  <c r="C48" i="13" s="1"/>
  <c r="AM52" i="2"/>
  <c r="C170" i="13" s="1"/>
  <c r="AN52" i="2"/>
  <c r="C292" i="13" s="1"/>
  <c r="AO52" i="2"/>
  <c r="C414" i="13" s="1"/>
  <c r="AP52" i="2"/>
  <c r="G48" i="13" s="1"/>
  <c r="AQ52" i="2"/>
  <c r="G170" i="13" s="1"/>
  <c r="AR52" i="2"/>
  <c r="G292" i="13" s="1"/>
  <c r="AS52" i="2"/>
  <c r="G414" i="13" s="1"/>
  <c r="AC53" i="2"/>
  <c r="AL53" i="2"/>
  <c r="C49" i="13" s="1"/>
  <c r="AM53" i="2"/>
  <c r="C171" i="13" s="1"/>
  <c r="AN53" i="2"/>
  <c r="C293" i="13" s="1"/>
  <c r="AO53" i="2"/>
  <c r="C415" i="13" s="1"/>
  <c r="AP53" i="2"/>
  <c r="G49" i="13" s="1"/>
  <c r="AQ53" i="2"/>
  <c r="G171" i="13" s="1"/>
  <c r="AR53" i="2"/>
  <c r="G293" i="13" s="1"/>
  <c r="AS53" i="2"/>
  <c r="G415" i="13" s="1"/>
  <c r="AC54" i="2"/>
  <c r="AL54" i="2"/>
  <c r="C50" i="13" s="1"/>
  <c r="AM54" i="2"/>
  <c r="C172" i="13" s="1"/>
  <c r="AN54" i="2"/>
  <c r="C294" i="13" s="1"/>
  <c r="AO54" i="2"/>
  <c r="C416" i="13" s="1"/>
  <c r="AP54" i="2"/>
  <c r="G50" i="13" s="1"/>
  <c r="AQ54" i="2"/>
  <c r="G172" i="13" s="1"/>
  <c r="AR54" i="2"/>
  <c r="G294" i="13" s="1"/>
  <c r="AS54" i="2"/>
  <c r="G416" i="13" s="1"/>
  <c r="AC55" i="2"/>
  <c r="AL55" i="2"/>
  <c r="C51" i="13" s="1"/>
  <c r="AM55" i="2"/>
  <c r="C173" i="13" s="1"/>
  <c r="AN55" i="2"/>
  <c r="C295" i="13" s="1"/>
  <c r="AO55" i="2"/>
  <c r="C417" i="13" s="1"/>
  <c r="AP55" i="2"/>
  <c r="G51" i="13" s="1"/>
  <c r="AQ55" i="2"/>
  <c r="G173" i="13" s="1"/>
  <c r="AR55" i="2"/>
  <c r="G295" i="13" s="1"/>
  <c r="AS55" i="2"/>
  <c r="G417" i="13" s="1"/>
  <c r="AC56" i="2"/>
  <c r="AL56" i="2"/>
  <c r="C52" i="13" s="1"/>
  <c r="AM56" i="2"/>
  <c r="C174" i="13" s="1"/>
  <c r="AN56" i="2"/>
  <c r="C296" i="13" s="1"/>
  <c r="AO56" i="2"/>
  <c r="C418" i="13" s="1"/>
  <c r="AP56" i="2"/>
  <c r="G52" i="13" s="1"/>
  <c r="AQ56" i="2"/>
  <c r="G174" i="13" s="1"/>
  <c r="AR56" i="2"/>
  <c r="G296" i="13" s="1"/>
  <c r="AS56" i="2"/>
  <c r="G418" i="13" s="1"/>
  <c r="AC57" i="2"/>
  <c r="AL57" i="2"/>
  <c r="C53" i="13" s="1"/>
  <c r="AM57" i="2"/>
  <c r="C175" i="13" s="1"/>
  <c r="AN57" i="2"/>
  <c r="C297" i="13" s="1"/>
  <c r="AO57" i="2"/>
  <c r="C419" i="13" s="1"/>
  <c r="AP57" i="2"/>
  <c r="G53" i="13" s="1"/>
  <c r="AQ57" i="2"/>
  <c r="G175" i="13" s="1"/>
  <c r="AR57" i="2"/>
  <c r="G297" i="13" s="1"/>
  <c r="AS57" i="2"/>
  <c r="G419" i="13" s="1"/>
  <c r="AC58" i="2"/>
  <c r="AL58" i="2"/>
  <c r="C54" i="13" s="1"/>
  <c r="AM58" i="2"/>
  <c r="C176" i="13" s="1"/>
  <c r="AN58" i="2"/>
  <c r="C298" i="13" s="1"/>
  <c r="AO58" i="2"/>
  <c r="C420" i="13" s="1"/>
  <c r="AP58" i="2"/>
  <c r="G54" i="13" s="1"/>
  <c r="AQ58" i="2"/>
  <c r="G176" i="13" s="1"/>
  <c r="AR58" i="2"/>
  <c r="G298" i="13" s="1"/>
  <c r="AS58" i="2"/>
  <c r="G420" i="13" s="1"/>
  <c r="AC59" i="2"/>
  <c r="AL59" i="2"/>
  <c r="C55" i="13" s="1"/>
  <c r="AM59" i="2"/>
  <c r="C177" i="13" s="1"/>
  <c r="AN59" i="2"/>
  <c r="C299" i="13" s="1"/>
  <c r="AO59" i="2"/>
  <c r="C421" i="13" s="1"/>
  <c r="AP59" i="2"/>
  <c r="G55" i="13" s="1"/>
  <c r="AQ59" i="2"/>
  <c r="G177" i="13" s="1"/>
  <c r="AR59" i="2"/>
  <c r="G299" i="13" s="1"/>
  <c r="AS59" i="2"/>
  <c r="G421" i="13" s="1"/>
  <c r="AC60" i="2"/>
  <c r="AL60" i="2"/>
  <c r="C56" i="13" s="1"/>
  <c r="AM60" i="2"/>
  <c r="C178" i="13" s="1"/>
  <c r="AN60" i="2"/>
  <c r="C300" i="13" s="1"/>
  <c r="AO60" i="2"/>
  <c r="C422" i="13" s="1"/>
  <c r="AP60" i="2"/>
  <c r="G56" i="13" s="1"/>
  <c r="AQ60" i="2"/>
  <c r="G178" i="13" s="1"/>
  <c r="AR60" i="2"/>
  <c r="G300" i="13" s="1"/>
  <c r="AS60" i="2"/>
  <c r="G422" i="13" s="1"/>
  <c r="AC61" i="2"/>
  <c r="AL61" i="2"/>
  <c r="C57" i="13" s="1"/>
  <c r="AM61" i="2"/>
  <c r="C179" i="13" s="1"/>
  <c r="AN61" i="2"/>
  <c r="C301" i="13" s="1"/>
  <c r="AO61" i="2"/>
  <c r="C423" i="13" s="1"/>
  <c r="AP61" i="2"/>
  <c r="G57" i="13" s="1"/>
  <c r="AQ61" i="2"/>
  <c r="G179" i="13" s="1"/>
  <c r="AR61" i="2"/>
  <c r="G301" i="13" s="1"/>
  <c r="AS61" i="2"/>
  <c r="G423" i="13" s="1"/>
  <c r="AC62" i="2"/>
  <c r="AL62" i="2"/>
  <c r="C58" i="13" s="1"/>
  <c r="AM62" i="2"/>
  <c r="C180" i="13" s="1"/>
  <c r="AN62" i="2"/>
  <c r="C302" i="13" s="1"/>
  <c r="AO62" i="2"/>
  <c r="C424" i="13" s="1"/>
  <c r="AP62" i="2"/>
  <c r="G58" i="13" s="1"/>
  <c r="AQ62" i="2"/>
  <c r="G180" i="13" s="1"/>
  <c r="AR62" i="2"/>
  <c r="G302" i="13" s="1"/>
  <c r="AS62" i="2"/>
  <c r="G424" i="13" s="1"/>
  <c r="AC63" i="2"/>
  <c r="AL63" i="2"/>
  <c r="C59" i="13" s="1"/>
  <c r="AM63" i="2"/>
  <c r="C181" i="13" s="1"/>
  <c r="AN63" i="2"/>
  <c r="C303" i="13" s="1"/>
  <c r="AO63" i="2"/>
  <c r="C425" i="13" s="1"/>
  <c r="AP63" i="2"/>
  <c r="G59" i="13" s="1"/>
  <c r="AQ63" i="2"/>
  <c r="G181" i="13" s="1"/>
  <c r="AR63" i="2"/>
  <c r="G303" i="13" s="1"/>
  <c r="AS63" i="2"/>
  <c r="G425" i="13" s="1"/>
  <c r="AC64" i="2"/>
  <c r="AL64" i="2"/>
  <c r="C60" i="13" s="1"/>
  <c r="AM64" i="2"/>
  <c r="C182" i="13" s="1"/>
  <c r="AN64" i="2"/>
  <c r="C304" i="13" s="1"/>
  <c r="AO64" i="2"/>
  <c r="C426" i="13" s="1"/>
  <c r="AP64" i="2"/>
  <c r="G60" i="13" s="1"/>
  <c r="AQ64" i="2"/>
  <c r="G182" i="13" s="1"/>
  <c r="AR64" i="2"/>
  <c r="G304" i="13" s="1"/>
  <c r="AS64" i="2"/>
  <c r="G426" i="13" s="1"/>
  <c r="AC65" i="2"/>
  <c r="Z65" i="2" s="1"/>
  <c r="AL65" i="2"/>
  <c r="C61" i="13" s="1"/>
  <c r="AM65" i="2"/>
  <c r="C183" i="13" s="1"/>
  <c r="AN65" i="2"/>
  <c r="C305" i="13" s="1"/>
  <c r="AO65" i="2"/>
  <c r="C427" i="13" s="1"/>
  <c r="AP65" i="2"/>
  <c r="G61" i="13" s="1"/>
  <c r="AQ65" i="2"/>
  <c r="G183" i="13" s="1"/>
  <c r="AR65" i="2"/>
  <c r="G305" i="13" s="1"/>
  <c r="AS65" i="2"/>
  <c r="G427" i="13" s="1"/>
  <c r="AC68" i="2"/>
  <c r="AL68" i="2"/>
  <c r="C64" i="13" s="1"/>
  <c r="AM68" i="2"/>
  <c r="C186" i="13" s="1"/>
  <c r="AN68" i="2"/>
  <c r="C308" i="13" s="1"/>
  <c r="AO68" i="2"/>
  <c r="C430" i="13" s="1"/>
  <c r="AP68" i="2"/>
  <c r="G64" i="13" s="1"/>
  <c r="AQ68" i="2"/>
  <c r="G186" i="13" s="1"/>
  <c r="AR68" i="2"/>
  <c r="G308" i="13" s="1"/>
  <c r="AS68" i="2"/>
  <c r="G430" i="13" s="1"/>
  <c r="AC69" i="2"/>
  <c r="AL69" i="2"/>
  <c r="C65" i="13" s="1"/>
  <c r="AM69" i="2"/>
  <c r="C187" i="13" s="1"/>
  <c r="AN69" i="2"/>
  <c r="C309" i="13" s="1"/>
  <c r="AO69" i="2"/>
  <c r="C431" i="13" s="1"/>
  <c r="AP69" i="2"/>
  <c r="G65" i="13" s="1"/>
  <c r="AQ69" i="2"/>
  <c r="G187" i="13" s="1"/>
  <c r="AR69" i="2"/>
  <c r="G309" i="13" s="1"/>
  <c r="AS69" i="2"/>
  <c r="G431" i="13" s="1"/>
  <c r="AC70" i="2"/>
  <c r="AL70" i="2"/>
  <c r="C66" i="13" s="1"/>
  <c r="AM70" i="2"/>
  <c r="C188" i="13" s="1"/>
  <c r="AN70" i="2"/>
  <c r="C310" i="13" s="1"/>
  <c r="AO70" i="2"/>
  <c r="C432" i="13" s="1"/>
  <c r="AP70" i="2"/>
  <c r="G66" i="13" s="1"/>
  <c r="AQ70" i="2"/>
  <c r="G188" i="13" s="1"/>
  <c r="AR70" i="2"/>
  <c r="G310" i="13" s="1"/>
  <c r="AS70" i="2"/>
  <c r="G432" i="13" s="1"/>
  <c r="AC71" i="2"/>
  <c r="AL71" i="2"/>
  <c r="C67" i="13" s="1"/>
  <c r="AM71" i="2"/>
  <c r="C189" i="13" s="1"/>
  <c r="AN71" i="2"/>
  <c r="C311" i="13" s="1"/>
  <c r="AO71" i="2"/>
  <c r="C433" i="13" s="1"/>
  <c r="AP71" i="2"/>
  <c r="G67" i="13" s="1"/>
  <c r="AQ71" i="2"/>
  <c r="G189" i="13" s="1"/>
  <c r="AR71" i="2"/>
  <c r="G311" i="13" s="1"/>
  <c r="AS71" i="2"/>
  <c r="G433" i="13" s="1"/>
  <c r="AC72" i="2"/>
  <c r="AL72" i="2"/>
  <c r="C68" i="13" s="1"/>
  <c r="AM72" i="2"/>
  <c r="C190" i="13" s="1"/>
  <c r="AN72" i="2"/>
  <c r="C312" i="13" s="1"/>
  <c r="AO72" i="2"/>
  <c r="C434" i="13" s="1"/>
  <c r="AP72" i="2"/>
  <c r="G68" i="13" s="1"/>
  <c r="AQ72" i="2"/>
  <c r="G190" i="13" s="1"/>
  <c r="AR72" i="2"/>
  <c r="G312" i="13" s="1"/>
  <c r="AS72" i="2"/>
  <c r="G434" i="13" s="1"/>
  <c r="AC73" i="2"/>
  <c r="AL73" i="2"/>
  <c r="C69" i="13" s="1"/>
  <c r="AM73" i="2"/>
  <c r="C191" i="13" s="1"/>
  <c r="AN73" i="2"/>
  <c r="C313" i="13" s="1"/>
  <c r="AO73" i="2"/>
  <c r="C435" i="13" s="1"/>
  <c r="AP73" i="2"/>
  <c r="G69" i="13" s="1"/>
  <c r="AQ73" i="2"/>
  <c r="G191" i="13" s="1"/>
  <c r="AR73" i="2"/>
  <c r="G313" i="13" s="1"/>
  <c r="AS73" i="2"/>
  <c r="G435" i="13" s="1"/>
  <c r="AC74" i="2"/>
  <c r="AL74" i="2"/>
  <c r="C70" i="13" s="1"/>
  <c r="AM74" i="2"/>
  <c r="C192" i="13" s="1"/>
  <c r="AN74" i="2"/>
  <c r="C314" i="13" s="1"/>
  <c r="AO74" i="2"/>
  <c r="C436" i="13" s="1"/>
  <c r="AP74" i="2"/>
  <c r="G70" i="13" s="1"/>
  <c r="AQ74" i="2"/>
  <c r="G192" i="13" s="1"/>
  <c r="AR74" i="2"/>
  <c r="G314" i="13" s="1"/>
  <c r="AS74" i="2"/>
  <c r="G436" i="13" s="1"/>
  <c r="AC75" i="2"/>
  <c r="AL75" i="2"/>
  <c r="C71" i="13" s="1"/>
  <c r="AM75" i="2"/>
  <c r="C193" i="13" s="1"/>
  <c r="AN75" i="2"/>
  <c r="C315" i="13" s="1"/>
  <c r="AO75" i="2"/>
  <c r="C437" i="13" s="1"/>
  <c r="AP75" i="2"/>
  <c r="G71" i="13" s="1"/>
  <c r="AQ75" i="2"/>
  <c r="G193" i="13" s="1"/>
  <c r="AR75" i="2"/>
  <c r="G315" i="13" s="1"/>
  <c r="AS75" i="2"/>
  <c r="G437" i="13" s="1"/>
  <c r="AC76" i="2"/>
  <c r="AL76" i="2"/>
  <c r="C72" i="13" s="1"/>
  <c r="AM76" i="2"/>
  <c r="C194" i="13" s="1"/>
  <c r="AN76" i="2"/>
  <c r="C316" i="13" s="1"/>
  <c r="AO76" i="2"/>
  <c r="C438" i="13" s="1"/>
  <c r="AP76" i="2"/>
  <c r="G72" i="13" s="1"/>
  <c r="AQ76" i="2"/>
  <c r="G194" i="13" s="1"/>
  <c r="AR76" i="2"/>
  <c r="G316" i="13" s="1"/>
  <c r="AS76" i="2"/>
  <c r="G438" i="13" s="1"/>
  <c r="AC77" i="2"/>
  <c r="AL77" i="2"/>
  <c r="C73" i="13" s="1"/>
  <c r="AM77" i="2"/>
  <c r="C195" i="13" s="1"/>
  <c r="AN77" i="2"/>
  <c r="C317" i="13" s="1"/>
  <c r="AO77" i="2"/>
  <c r="C439" i="13" s="1"/>
  <c r="AP77" i="2"/>
  <c r="G73" i="13" s="1"/>
  <c r="AQ77" i="2"/>
  <c r="G195" i="13" s="1"/>
  <c r="AR77" i="2"/>
  <c r="G317" i="13" s="1"/>
  <c r="AS77" i="2"/>
  <c r="G439" i="13" s="1"/>
  <c r="AC78" i="2"/>
  <c r="AL78" i="2"/>
  <c r="C74" i="13" s="1"/>
  <c r="AM78" i="2"/>
  <c r="C196" i="13" s="1"/>
  <c r="AN78" i="2"/>
  <c r="C318" i="13" s="1"/>
  <c r="AO78" i="2"/>
  <c r="C440" i="13" s="1"/>
  <c r="AP78" i="2"/>
  <c r="G74" i="13" s="1"/>
  <c r="AQ78" i="2"/>
  <c r="G196" i="13" s="1"/>
  <c r="AR78" i="2"/>
  <c r="G318" i="13" s="1"/>
  <c r="AS78" i="2"/>
  <c r="G440" i="13" s="1"/>
  <c r="AC79" i="2"/>
  <c r="AL79" i="2"/>
  <c r="C75" i="13" s="1"/>
  <c r="AM79" i="2"/>
  <c r="C197" i="13" s="1"/>
  <c r="AN79" i="2"/>
  <c r="C319" i="13" s="1"/>
  <c r="AO79" i="2"/>
  <c r="C441" i="13" s="1"/>
  <c r="AP79" i="2"/>
  <c r="G75" i="13" s="1"/>
  <c r="AQ79" i="2"/>
  <c r="G197" i="13" s="1"/>
  <c r="AR79" i="2"/>
  <c r="G319" i="13" s="1"/>
  <c r="AS79" i="2"/>
  <c r="G441" i="13" s="1"/>
  <c r="AC80" i="2"/>
  <c r="AL80" i="2"/>
  <c r="C76" i="13" s="1"/>
  <c r="AM80" i="2"/>
  <c r="C198" i="13" s="1"/>
  <c r="AN80" i="2"/>
  <c r="C320" i="13" s="1"/>
  <c r="AO80" i="2"/>
  <c r="C442" i="13" s="1"/>
  <c r="AP80" i="2"/>
  <c r="G76" i="13" s="1"/>
  <c r="AQ80" i="2"/>
  <c r="G198" i="13" s="1"/>
  <c r="AR80" i="2"/>
  <c r="G320" i="13" s="1"/>
  <c r="AS80" i="2"/>
  <c r="G442" i="13" s="1"/>
  <c r="AC81" i="2"/>
  <c r="AL81" i="2"/>
  <c r="C77" i="13" s="1"/>
  <c r="AM81" i="2"/>
  <c r="C199" i="13" s="1"/>
  <c r="AN81" i="2"/>
  <c r="C321" i="13" s="1"/>
  <c r="AO81" i="2"/>
  <c r="C443" i="13" s="1"/>
  <c r="AP81" i="2"/>
  <c r="G77" i="13" s="1"/>
  <c r="AQ81" i="2"/>
  <c r="G199" i="13" s="1"/>
  <c r="AR81" i="2"/>
  <c r="G321" i="13" s="1"/>
  <c r="AS81" i="2"/>
  <c r="G443" i="13" s="1"/>
  <c r="AC82" i="2"/>
  <c r="AL82" i="2"/>
  <c r="C78" i="13" s="1"/>
  <c r="AM82" i="2"/>
  <c r="C200" i="13" s="1"/>
  <c r="AN82" i="2"/>
  <c r="C322" i="13" s="1"/>
  <c r="AO82" i="2"/>
  <c r="C444" i="13" s="1"/>
  <c r="AP82" i="2"/>
  <c r="G78" i="13" s="1"/>
  <c r="AQ82" i="2"/>
  <c r="G200" i="13" s="1"/>
  <c r="AR82" i="2"/>
  <c r="G322" i="13" s="1"/>
  <c r="AS82" i="2"/>
  <c r="G444" i="13" s="1"/>
  <c r="AC83" i="2"/>
  <c r="AL83" i="2"/>
  <c r="C79" i="13" s="1"/>
  <c r="AM83" i="2"/>
  <c r="C201" i="13" s="1"/>
  <c r="AN83" i="2"/>
  <c r="C323" i="13" s="1"/>
  <c r="AO83" i="2"/>
  <c r="C445" i="13" s="1"/>
  <c r="AP83" i="2"/>
  <c r="G79" i="13" s="1"/>
  <c r="AQ83" i="2"/>
  <c r="G201" i="13" s="1"/>
  <c r="AR83" i="2"/>
  <c r="G323" i="13" s="1"/>
  <c r="AS83" i="2"/>
  <c r="G445" i="13" s="1"/>
  <c r="AC84" i="2"/>
  <c r="AL84" i="2"/>
  <c r="C80" i="13" s="1"/>
  <c r="AM84" i="2"/>
  <c r="C202" i="13" s="1"/>
  <c r="AN84" i="2"/>
  <c r="C324" i="13" s="1"/>
  <c r="AO84" i="2"/>
  <c r="C446" i="13" s="1"/>
  <c r="AP84" i="2"/>
  <c r="G80" i="13" s="1"/>
  <c r="AQ84" i="2"/>
  <c r="G202" i="13" s="1"/>
  <c r="AR84" i="2"/>
  <c r="G324" i="13" s="1"/>
  <c r="AS84" i="2"/>
  <c r="G446" i="13" s="1"/>
  <c r="AC85" i="2"/>
  <c r="AL85" i="2"/>
  <c r="C81" i="13" s="1"/>
  <c r="AM85" i="2"/>
  <c r="C203" i="13" s="1"/>
  <c r="AN85" i="2"/>
  <c r="C325" i="13" s="1"/>
  <c r="AO85" i="2"/>
  <c r="C447" i="13" s="1"/>
  <c r="AP85" i="2"/>
  <c r="G81" i="13" s="1"/>
  <c r="AQ85" i="2"/>
  <c r="G203" i="13" s="1"/>
  <c r="AR85" i="2"/>
  <c r="G325" i="13" s="1"/>
  <c r="AS85" i="2"/>
  <c r="G447" i="13" s="1"/>
  <c r="AC86" i="2"/>
  <c r="AL86" i="2"/>
  <c r="C82" i="13" s="1"/>
  <c r="AM86" i="2"/>
  <c r="C204" i="13" s="1"/>
  <c r="AN86" i="2"/>
  <c r="C326" i="13" s="1"/>
  <c r="AO86" i="2"/>
  <c r="C448" i="13" s="1"/>
  <c r="AP86" i="2"/>
  <c r="G82" i="13" s="1"/>
  <c r="AQ86" i="2"/>
  <c r="G204" i="13" s="1"/>
  <c r="AR86" i="2"/>
  <c r="G326" i="13" s="1"/>
  <c r="AS86" i="2"/>
  <c r="G448" i="13" s="1"/>
  <c r="AC87" i="2"/>
  <c r="AL87" i="2"/>
  <c r="C83" i="13" s="1"/>
  <c r="AM87" i="2"/>
  <c r="C205" i="13" s="1"/>
  <c r="AN87" i="2"/>
  <c r="C327" i="13" s="1"/>
  <c r="AO87" i="2"/>
  <c r="C449" i="13" s="1"/>
  <c r="AP87" i="2"/>
  <c r="G83" i="13" s="1"/>
  <c r="AQ87" i="2"/>
  <c r="G205" i="13" s="1"/>
  <c r="AR87" i="2"/>
  <c r="G327" i="13" s="1"/>
  <c r="AS87" i="2"/>
  <c r="G449" i="13" s="1"/>
  <c r="AC88" i="2"/>
  <c r="AL88" i="2"/>
  <c r="C84" i="13" s="1"/>
  <c r="AM88" i="2"/>
  <c r="C206" i="13" s="1"/>
  <c r="AN88" i="2"/>
  <c r="C328" i="13" s="1"/>
  <c r="AO88" i="2"/>
  <c r="C450" i="13" s="1"/>
  <c r="AP88" i="2"/>
  <c r="G84" i="13" s="1"/>
  <c r="AQ88" i="2"/>
  <c r="G206" i="13" s="1"/>
  <c r="AR88" i="2"/>
  <c r="G328" i="13" s="1"/>
  <c r="AS88" i="2"/>
  <c r="G450" i="13" s="1"/>
  <c r="AC89" i="2"/>
  <c r="AL89" i="2"/>
  <c r="C85" i="13" s="1"/>
  <c r="AM89" i="2"/>
  <c r="C207" i="13" s="1"/>
  <c r="AN89" i="2"/>
  <c r="C329" i="13" s="1"/>
  <c r="AO89" i="2"/>
  <c r="C451" i="13" s="1"/>
  <c r="AP89" i="2"/>
  <c r="G85" i="13" s="1"/>
  <c r="AQ89" i="2"/>
  <c r="G207" i="13" s="1"/>
  <c r="AR89" i="2"/>
  <c r="G329" i="13" s="1"/>
  <c r="AS89" i="2"/>
  <c r="G451" i="13" s="1"/>
  <c r="AC90" i="2"/>
  <c r="AL90" i="2"/>
  <c r="C86" i="13" s="1"/>
  <c r="AM90" i="2"/>
  <c r="C208" i="13" s="1"/>
  <c r="AN90" i="2"/>
  <c r="C330" i="13" s="1"/>
  <c r="AO90" i="2"/>
  <c r="C452" i="13" s="1"/>
  <c r="AP90" i="2"/>
  <c r="G86" i="13" s="1"/>
  <c r="AQ90" i="2"/>
  <c r="G208" i="13" s="1"/>
  <c r="AR90" i="2"/>
  <c r="G330" i="13" s="1"/>
  <c r="AS90" i="2"/>
  <c r="G452" i="13" s="1"/>
  <c r="AC91" i="2"/>
  <c r="AL91" i="2"/>
  <c r="C87" i="13" s="1"/>
  <c r="AM91" i="2"/>
  <c r="C209" i="13" s="1"/>
  <c r="AN91" i="2"/>
  <c r="C331" i="13" s="1"/>
  <c r="AO91" i="2"/>
  <c r="C453" i="13" s="1"/>
  <c r="AP91" i="2"/>
  <c r="G87" i="13" s="1"/>
  <c r="AQ91" i="2"/>
  <c r="G209" i="13" s="1"/>
  <c r="AR91" i="2"/>
  <c r="G331" i="13" s="1"/>
  <c r="AS91" i="2"/>
  <c r="G453" i="13" s="1"/>
  <c r="AC92" i="2"/>
  <c r="AL92" i="2"/>
  <c r="C88" i="13" s="1"/>
  <c r="AM92" i="2"/>
  <c r="C210" i="13" s="1"/>
  <c r="AN92" i="2"/>
  <c r="C332" i="13" s="1"/>
  <c r="AO92" i="2"/>
  <c r="C454" i="13" s="1"/>
  <c r="AP92" i="2"/>
  <c r="G88" i="13" s="1"/>
  <c r="AQ92" i="2"/>
  <c r="G210" i="13" s="1"/>
  <c r="AR92" i="2"/>
  <c r="G332" i="13" s="1"/>
  <c r="AS92" i="2"/>
  <c r="G454" i="13" s="1"/>
  <c r="AD93" i="2"/>
  <c r="D455" i="13" s="1"/>
  <c r="AC93" i="2"/>
  <c r="AL93" i="2"/>
  <c r="C89" i="13" s="1"/>
  <c r="AM93" i="2"/>
  <c r="C211" i="13" s="1"/>
  <c r="AN93" i="2"/>
  <c r="C333" i="13" s="1"/>
  <c r="AO93" i="2"/>
  <c r="C455" i="13" s="1"/>
  <c r="AP93" i="2"/>
  <c r="G89" i="13" s="1"/>
  <c r="AQ93" i="2"/>
  <c r="G211" i="13" s="1"/>
  <c r="AR93" i="2"/>
  <c r="G333" i="13" s="1"/>
  <c r="AS93" i="2"/>
  <c r="G455" i="13" s="1"/>
  <c r="AC94" i="2"/>
  <c r="AL94" i="2"/>
  <c r="C90" i="13" s="1"/>
  <c r="AM94" i="2"/>
  <c r="C212" i="13" s="1"/>
  <c r="AN94" i="2"/>
  <c r="C334" i="13" s="1"/>
  <c r="AO94" i="2"/>
  <c r="C456" i="13" s="1"/>
  <c r="AP94" i="2"/>
  <c r="G90" i="13" s="1"/>
  <c r="AQ94" i="2"/>
  <c r="G212" i="13" s="1"/>
  <c r="AR94" i="2"/>
  <c r="G334" i="13" s="1"/>
  <c r="AS94" i="2"/>
  <c r="G456" i="13" s="1"/>
  <c r="AC95" i="2"/>
  <c r="AL95" i="2"/>
  <c r="C91" i="13" s="1"/>
  <c r="AM95" i="2"/>
  <c r="C213" i="13" s="1"/>
  <c r="AN95" i="2"/>
  <c r="C335" i="13" s="1"/>
  <c r="AO95" i="2"/>
  <c r="C457" i="13" s="1"/>
  <c r="AP95" i="2"/>
  <c r="G91" i="13" s="1"/>
  <c r="AQ95" i="2"/>
  <c r="G213" i="13" s="1"/>
  <c r="AR95" i="2"/>
  <c r="G335" i="13" s="1"/>
  <c r="AS95" i="2"/>
  <c r="G457" i="13" s="1"/>
  <c r="AC96" i="2"/>
  <c r="AL96" i="2"/>
  <c r="C92" i="13" s="1"/>
  <c r="AM96" i="2"/>
  <c r="C214" i="13" s="1"/>
  <c r="AN96" i="2"/>
  <c r="C336" i="13" s="1"/>
  <c r="AO96" i="2"/>
  <c r="C458" i="13" s="1"/>
  <c r="AP96" i="2"/>
  <c r="G92" i="13" s="1"/>
  <c r="AQ96" i="2"/>
  <c r="G214" i="13" s="1"/>
  <c r="AR96" i="2"/>
  <c r="G336" i="13" s="1"/>
  <c r="AS96" i="2"/>
  <c r="G458" i="13" s="1"/>
  <c r="AC97" i="2"/>
  <c r="AL97" i="2"/>
  <c r="C93" i="13" s="1"/>
  <c r="AM97" i="2"/>
  <c r="C215" i="13" s="1"/>
  <c r="AN97" i="2"/>
  <c r="C337" i="13" s="1"/>
  <c r="AO97" i="2"/>
  <c r="C459" i="13" s="1"/>
  <c r="AP97" i="2"/>
  <c r="G93" i="13" s="1"/>
  <c r="AQ97" i="2"/>
  <c r="G215" i="13" s="1"/>
  <c r="AR97" i="2"/>
  <c r="G337" i="13" s="1"/>
  <c r="AS97" i="2"/>
  <c r="G459" i="13" s="1"/>
  <c r="AC98" i="2"/>
  <c r="AL98" i="2"/>
  <c r="C94" i="13" s="1"/>
  <c r="AM98" i="2"/>
  <c r="C216" i="13" s="1"/>
  <c r="AN98" i="2"/>
  <c r="C338" i="13" s="1"/>
  <c r="AO98" i="2"/>
  <c r="C460" i="13" s="1"/>
  <c r="AP98" i="2"/>
  <c r="G94" i="13" s="1"/>
  <c r="AQ98" i="2"/>
  <c r="G216" i="13" s="1"/>
  <c r="AR98" i="2"/>
  <c r="G338" i="13" s="1"/>
  <c r="AS98" i="2"/>
  <c r="G460" i="13" s="1"/>
  <c r="AC99" i="2"/>
  <c r="AL99" i="2"/>
  <c r="C95" i="13" s="1"/>
  <c r="AM99" i="2"/>
  <c r="C217" i="13" s="1"/>
  <c r="AN99" i="2"/>
  <c r="C339" i="13" s="1"/>
  <c r="AO99" i="2"/>
  <c r="C461" i="13" s="1"/>
  <c r="AP99" i="2"/>
  <c r="G95" i="13" s="1"/>
  <c r="AQ99" i="2"/>
  <c r="G217" i="13" s="1"/>
  <c r="AR99" i="2"/>
  <c r="G339" i="13" s="1"/>
  <c r="AS99" i="2"/>
  <c r="G461" i="13" s="1"/>
  <c r="AC100" i="2"/>
  <c r="AL100" i="2"/>
  <c r="C96" i="13" s="1"/>
  <c r="AM100" i="2"/>
  <c r="C218" i="13" s="1"/>
  <c r="AN100" i="2"/>
  <c r="C340" i="13" s="1"/>
  <c r="AO100" i="2"/>
  <c r="C462" i="13" s="1"/>
  <c r="AP100" i="2"/>
  <c r="G96" i="13" s="1"/>
  <c r="AQ100" i="2"/>
  <c r="G218" i="13" s="1"/>
  <c r="AR100" i="2"/>
  <c r="G340" i="13" s="1"/>
  <c r="AS100" i="2"/>
  <c r="G462" i="13" s="1"/>
  <c r="AD101" i="2"/>
  <c r="D97" i="13" s="1"/>
  <c r="AC101" i="2"/>
  <c r="AL101" i="2"/>
  <c r="C97" i="13" s="1"/>
  <c r="AM101" i="2"/>
  <c r="C219" i="13" s="1"/>
  <c r="AN101" i="2"/>
  <c r="C341" i="13" s="1"/>
  <c r="AO101" i="2"/>
  <c r="C463" i="13" s="1"/>
  <c r="AP101" i="2"/>
  <c r="G97" i="13" s="1"/>
  <c r="AQ101" i="2"/>
  <c r="G219" i="13" s="1"/>
  <c r="AR101" i="2"/>
  <c r="G341" i="13" s="1"/>
  <c r="AS101" i="2"/>
  <c r="G463" i="13" s="1"/>
  <c r="AC102" i="2"/>
  <c r="AL102" i="2"/>
  <c r="C98" i="13" s="1"/>
  <c r="AM102" i="2"/>
  <c r="C220" i="13" s="1"/>
  <c r="AN102" i="2"/>
  <c r="C342" i="13" s="1"/>
  <c r="AO102" i="2"/>
  <c r="C464" i="13" s="1"/>
  <c r="AP102" i="2"/>
  <c r="G98" i="13" s="1"/>
  <c r="AQ102" i="2"/>
  <c r="G220" i="13" s="1"/>
  <c r="AR102" i="2"/>
  <c r="G342" i="13" s="1"/>
  <c r="AS102" i="2"/>
  <c r="G464" i="13" s="1"/>
  <c r="AC103" i="2"/>
  <c r="AL103" i="2"/>
  <c r="C99" i="13" s="1"/>
  <c r="AM103" i="2"/>
  <c r="C221" i="13" s="1"/>
  <c r="AN103" i="2"/>
  <c r="C343" i="13" s="1"/>
  <c r="AO103" i="2"/>
  <c r="C465" i="13" s="1"/>
  <c r="AP103" i="2"/>
  <c r="G99" i="13" s="1"/>
  <c r="AQ103" i="2"/>
  <c r="G221" i="13" s="1"/>
  <c r="AR103" i="2"/>
  <c r="G343" i="13" s="1"/>
  <c r="AS103" i="2"/>
  <c r="G465" i="13" s="1"/>
  <c r="AC104" i="2"/>
  <c r="AL104" i="2"/>
  <c r="C100" i="13" s="1"/>
  <c r="AM104" i="2"/>
  <c r="C222" i="13" s="1"/>
  <c r="AN104" i="2"/>
  <c r="C344" i="13" s="1"/>
  <c r="AO104" i="2"/>
  <c r="C466" i="13" s="1"/>
  <c r="AP104" i="2"/>
  <c r="G100" i="13" s="1"/>
  <c r="AQ104" i="2"/>
  <c r="G222" i="13" s="1"/>
  <c r="AR104" i="2"/>
  <c r="G344" i="13" s="1"/>
  <c r="AS104" i="2"/>
  <c r="G466" i="13" s="1"/>
  <c r="AC105" i="2"/>
  <c r="AL105" i="2"/>
  <c r="C101" i="13" s="1"/>
  <c r="AM105" i="2"/>
  <c r="C223" i="13" s="1"/>
  <c r="AN105" i="2"/>
  <c r="C345" i="13" s="1"/>
  <c r="AO105" i="2"/>
  <c r="C467" i="13" s="1"/>
  <c r="AP105" i="2"/>
  <c r="G101" i="13" s="1"/>
  <c r="AQ105" i="2"/>
  <c r="G223" i="13" s="1"/>
  <c r="AR105" i="2"/>
  <c r="G345" i="13" s="1"/>
  <c r="AS105" i="2"/>
  <c r="G467" i="13" s="1"/>
  <c r="AC106" i="2"/>
  <c r="AL106" i="2"/>
  <c r="C102" i="13" s="1"/>
  <c r="AM106" i="2"/>
  <c r="C224" i="13" s="1"/>
  <c r="AN106" i="2"/>
  <c r="C346" i="13" s="1"/>
  <c r="AO106" i="2"/>
  <c r="C468" i="13" s="1"/>
  <c r="AP106" i="2"/>
  <c r="G102" i="13" s="1"/>
  <c r="AQ106" i="2"/>
  <c r="G224" i="13" s="1"/>
  <c r="AR106" i="2"/>
  <c r="G346" i="13" s="1"/>
  <c r="AS106" i="2"/>
  <c r="G468" i="13" s="1"/>
  <c r="AC107" i="2"/>
  <c r="AL107" i="2"/>
  <c r="C103" i="13" s="1"/>
  <c r="AM107" i="2"/>
  <c r="C225" i="13" s="1"/>
  <c r="AN107" i="2"/>
  <c r="C347" i="13" s="1"/>
  <c r="AO107" i="2"/>
  <c r="C469" i="13" s="1"/>
  <c r="AP107" i="2"/>
  <c r="G103" i="13" s="1"/>
  <c r="AQ107" i="2"/>
  <c r="G225" i="13" s="1"/>
  <c r="AR107" i="2"/>
  <c r="G347" i="13" s="1"/>
  <c r="AS107" i="2"/>
  <c r="G469" i="13" s="1"/>
  <c r="AC108" i="2"/>
  <c r="AL108" i="2"/>
  <c r="C104" i="13" s="1"/>
  <c r="AM108" i="2"/>
  <c r="C226" i="13" s="1"/>
  <c r="AN108" i="2"/>
  <c r="C348" i="13" s="1"/>
  <c r="AO108" i="2"/>
  <c r="C470" i="13" s="1"/>
  <c r="AP108" i="2"/>
  <c r="G104" i="13" s="1"/>
  <c r="AQ108" i="2"/>
  <c r="G226" i="13" s="1"/>
  <c r="AR108" i="2"/>
  <c r="G348" i="13" s="1"/>
  <c r="AS108" i="2"/>
  <c r="G470" i="13" s="1"/>
  <c r="AC109" i="2"/>
  <c r="AL109" i="2"/>
  <c r="C105" i="13" s="1"/>
  <c r="AM109" i="2"/>
  <c r="C227" i="13" s="1"/>
  <c r="AN109" i="2"/>
  <c r="C349" i="13" s="1"/>
  <c r="AO109" i="2"/>
  <c r="C471" i="13" s="1"/>
  <c r="AP109" i="2"/>
  <c r="G105" i="13" s="1"/>
  <c r="AQ109" i="2"/>
  <c r="G227" i="13" s="1"/>
  <c r="AR109" i="2"/>
  <c r="G349" i="13" s="1"/>
  <c r="AS109" i="2"/>
  <c r="G471" i="13" s="1"/>
  <c r="AC110" i="2"/>
  <c r="AL110" i="2"/>
  <c r="C106" i="13" s="1"/>
  <c r="AM110" i="2"/>
  <c r="C228" i="13" s="1"/>
  <c r="AN110" i="2"/>
  <c r="C350" i="13" s="1"/>
  <c r="AO110" i="2"/>
  <c r="C472" i="13" s="1"/>
  <c r="AP110" i="2"/>
  <c r="G106" i="13" s="1"/>
  <c r="AQ110" i="2"/>
  <c r="G228" i="13" s="1"/>
  <c r="AR110" i="2"/>
  <c r="G350" i="13" s="1"/>
  <c r="AS110" i="2"/>
  <c r="G472" i="13" s="1"/>
  <c r="AC111" i="2"/>
  <c r="AL111" i="2"/>
  <c r="C107" i="13" s="1"/>
  <c r="AM111" i="2"/>
  <c r="C229" i="13" s="1"/>
  <c r="AN111" i="2"/>
  <c r="C351" i="13" s="1"/>
  <c r="AO111" i="2"/>
  <c r="C473" i="13" s="1"/>
  <c r="AP111" i="2"/>
  <c r="G107" i="13" s="1"/>
  <c r="AQ111" i="2"/>
  <c r="G229" i="13" s="1"/>
  <c r="AR111" i="2"/>
  <c r="G351" i="13" s="1"/>
  <c r="AS111" i="2"/>
  <c r="G473" i="13" s="1"/>
  <c r="AC112" i="2"/>
  <c r="Z112" i="2" s="1"/>
  <c r="AL112" i="2"/>
  <c r="C108" i="13" s="1"/>
  <c r="AM112" i="2"/>
  <c r="C230" i="13" s="1"/>
  <c r="AN112" i="2"/>
  <c r="C352" i="13" s="1"/>
  <c r="AO112" i="2"/>
  <c r="C474" i="13" s="1"/>
  <c r="AP112" i="2"/>
  <c r="G108" i="13" s="1"/>
  <c r="AQ112" i="2"/>
  <c r="G230" i="13" s="1"/>
  <c r="AR112" i="2"/>
  <c r="G352" i="13" s="1"/>
  <c r="AS112" i="2"/>
  <c r="G474" i="13" s="1"/>
  <c r="AC113" i="2"/>
  <c r="AL113" i="2"/>
  <c r="C109" i="13" s="1"/>
  <c r="AM113" i="2"/>
  <c r="C231" i="13" s="1"/>
  <c r="AN113" i="2"/>
  <c r="C353" i="13" s="1"/>
  <c r="AO113" i="2"/>
  <c r="C475" i="13" s="1"/>
  <c r="AP113" i="2"/>
  <c r="G109" i="13" s="1"/>
  <c r="AQ113" i="2"/>
  <c r="G231" i="13" s="1"/>
  <c r="AR113" i="2"/>
  <c r="G353" i="13" s="1"/>
  <c r="AS113" i="2"/>
  <c r="G475" i="13" s="1"/>
  <c r="AC114" i="2"/>
  <c r="AL114" i="2"/>
  <c r="C110" i="13" s="1"/>
  <c r="AM114" i="2"/>
  <c r="C232" i="13" s="1"/>
  <c r="AN114" i="2"/>
  <c r="C354" i="13" s="1"/>
  <c r="AO114" i="2"/>
  <c r="C476" i="13" s="1"/>
  <c r="AP114" i="2"/>
  <c r="G110" i="13" s="1"/>
  <c r="AQ114" i="2"/>
  <c r="G232" i="13" s="1"/>
  <c r="AR114" i="2"/>
  <c r="G354" i="13" s="1"/>
  <c r="AS114" i="2"/>
  <c r="G476" i="13" s="1"/>
  <c r="AC115" i="2"/>
  <c r="AL115" i="2"/>
  <c r="C111" i="13" s="1"/>
  <c r="AM115" i="2"/>
  <c r="C233" i="13" s="1"/>
  <c r="AN115" i="2"/>
  <c r="C355" i="13" s="1"/>
  <c r="AO115" i="2"/>
  <c r="C477" i="13" s="1"/>
  <c r="AP115" i="2"/>
  <c r="G111" i="13" s="1"/>
  <c r="AQ115" i="2"/>
  <c r="G233" i="13" s="1"/>
  <c r="AR115" i="2"/>
  <c r="G355" i="13" s="1"/>
  <c r="AS115" i="2"/>
  <c r="G477" i="13" s="1"/>
  <c r="AC116" i="2"/>
  <c r="AL116" i="2"/>
  <c r="C112" i="13" s="1"/>
  <c r="AM116" i="2"/>
  <c r="C234" i="13" s="1"/>
  <c r="AN116" i="2"/>
  <c r="C356" i="13" s="1"/>
  <c r="AO116" i="2"/>
  <c r="C478" i="13" s="1"/>
  <c r="AP116" i="2"/>
  <c r="G112" i="13" s="1"/>
  <c r="AQ116" i="2"/>
  <c r="G234" i="13" s="1"/>
  <c r="AR116" i="2"/>
  <c r="G356" i="13" s="1"/>
  <c r="AS116" i="2"/>
  <c r="G478" i="13" s="1"/>
  <c r="AC117" i="2"/>
  <c r="AL117" i="2"/>
  <c r="C113" i="13" s="1"/>
  <c r="AM117" i="2"/>
  <c r="C235" i="13" s="1"/>
  <c r="AN117" i="2"/>
  <c r="C357" i="13" s="1"/>
  <c r="AO117" i="2"/>
  <c r="C479" i="13" s="1"/>
  <c r="AP117" i="2"/>
  <c r="G113" i="13" s="1"/>
  <c r="AQ117" i="2"/>
  <c r="G235" i="13" s="1"/>
  <c r="AR117" i="2"/>
  <c r="G357" i="13" s="1"/>
  <c r="AS117" i="2"/>
  <c r="G479" i="13" s="1"/>
  <c r="AC118" i="2"/>
  <c r="AL118" i="2"/>
  <c r="C114" i="13" s="1"/>
  <c r="AM118" i="2"/>
  <c r="C236" i="13" s="1"/>
  <c r="AN118" i="2"/>
  <c r="C358" i="13" s="1"/>
  <c r="AO118" i="2"/>
  <c r="C480" i="13" s="1"/>
  <c r="AP118" i="2"/>
  <c r="G114" i="13" s="1"/>
  <c r="AQ118" i="2"/>
  <c r="G236" i="13" s="1"/>
  <c r="AR118" i="2"/>
  <c r="G358" i="13" s="1"/>
  <c r="AS118" i="2"/>
  <c r="G480" i="13" s="1"/>
  <c r="AC119" i="2"/>
  <c r="AL119" i="2"/>
  <c r="C115" i="13" s="1"/>
  <c r="AM119" i="2"/>
  <c r="C237" i="13" s="1"/>
  <c r="AN119" i="2"/>
  <c r="C359" i="13" s="1"/>
  <c r="AO119" i="2"/>
  <c r="C481" i="13" s="1"/>
  <c r="AP119" i="2"/>
  <c r="G115" i="13" s="1"/>
  <c r="AQ119" i="2"/>
  <c r="G237" i="13" s="1"/>
  <c r="AR119" i="2"/>
  <c r="G359" i="13" s="1"/>
  <c r="AS119" i="2"/>
  <c r="G481" i="13" s="1"/>
  <c r="AC120" i="2"/>
  <c r="AL120" i="2"/>
  <c r="C116" i="13" s="1"/>
  <c r="AM120" i="2"/>
  <c r="C238" i="13" s="1"/>
  <c r="AN120" i="2"/>
  <c r="C360" i="13" s="1"/>
  <c r="AO120" i="2"/>
  <c r="C482" i="13" s="1"/>
  <c r="AP120" i="2"/>
  <c r="G116" i="13" s="1"/>
  <c r="AQ120" i="2"/>
  <c r="G238" i="13" s="1"/>
  <c r="AR120" i="2"/>
  <c r="G360" i="13" s="1"/>
  <c r="AS120" i="2"/>
  <c r="G482" i="13" s="1"/>
  <c r="AC121" i="2"/>
  <c r="AL121" i="2"/>
  <c r="C117" i="13" s="1"/>
  <c r="AM121" i="2"/>
  <c r="C239" i="13" s="1"/>
  <c r="AN121" i="2"/>
  <c r="C361" i="13" s="1"/>
  <c r="AO121" i="2"/>
  <c r="C483" i="13" s="1"/>
  <c r="AP121" i="2"/>
  <c r="G117" i="13" s="1"/>
  <c r="AQ121" i="2"/>
  <c r="G239" i="13" s="1"/>
  <c r="AR121" i="2"/>
  <c r="G361" i="13" s="1"/>
  <c r="AS121" i="2"/>
  <c r="G483" i="13" s="1"/>
  <c r="AC122" i="2"/>
  <c r="AL122" i="2"/>
  <c r="C118" i="13" s="1"/>
  <c r="AM122" i="2"/>
  <c r="C240" i="13" s="1"/>
  <c r="AN122" i="2"/>
  <c r="C362" i="13" s="1"/>
  <c r="AO122" i="2"/>
  <c r="C484" i="13" s="1"/>
  <c r="AP122" i="2"/>
  <c r="G118" i="13" s="1"/>
  <c r="AQ122" i="2"/>
  <c r="G240" i="13" s="1"/>
  <c r="AR122" i="2"/>
  <c r="G362" i="13" s="1"/>
  <c r="AS122" i="2"/>
  <c r="G484" i="13" s="1"/>
  <c r="AC123" i="2"/>
  <c r="AL123" i="2"/>
  <c r="C119" i="13" s="1"/>
  <c r="AM123" i="2"/>
  <c r="C241" i="13" s="1"/>
  <c r="AN123" i="2"/>
  <c r="C363" i="13" s="1"/>
  <c r="AO123" i="2"/>
  <c r="C485" i="13" s="1"/>
  <c r="AP123" i="2"/>
  <c r="G119" i="13" s="1"/>
  <c r="AQ123" i="2"/>
  <c r="G241" i="13" s="1"/>
  <c r="AR123" i="2"/>
  <c r="G363" i="13" s="1"/>
  <c r="AS123" i="2"/>
  <c r="G485" i="13" s="1"/>
  <c r="AC124" i="2"/>
  <c r="AL124" i="2"/>
  <c r="C120" i="13" s="1"/>
  <c r="AM124" i="2"/>
  <c r="C242" i="13" s="1"/>
  <c r="AN124" i="2"/>
  <c r="C364" i="13" s="1"/>
  <c r="AO124" i="2"/>
  <c r="C486" i="13" s="1"/>
  <c r="AP124" i="2"/>
  <c r="G120" i="13" s="1"/>
  <c r="AQ124" i="2"/>
  <c r="G242" i="13" s="1"/>
  <c r="AR124" i="2"/>
  <c r="G364" i="13" s="1"/>
  <c r="AS124" i="2"/>
  <c r="G486" i="13" s="1"/>
  <c r="AC125" i="2"/>
  <c r="AL125" i="2"/>
  <c r="C121" i="13" s="1"/>
  <c r="AM125" i="2"/>
  <c r="C243" i="13" s="1"/>
  <c r="AN125" i="2"/>
  <c r="C365" i="13" s="1"/>
  <c r="AO125" i="2"/>
  <c r="C487" i="13" s="1"/>
  <c r="AP125" i="2"/>
  <c r="G121" i="13" s="1"/>
  <c r="AQ125" i="2"/>
  <c r="G243" i="13" s="1"/>
  <c r="AR125" i="2"/>
  <c r="G365" i="13" s="1"/>
  <c r="AS125" i="2"/>
  <c r="G487" i="13" s="1"/>
  <c r="AC126" i="2"/>
  <c r="AL126" i="2"/>
  <c r="C122" i="13" s="1"/>
  <c r="AM126" i="2"/>
  <c r="C244" i="13" s="1"/>
  <c r="AN126" i="2"/>
  <c r="C366" i="13" s="1"/>
  <c r="AO126" i="2"/>
  <c r="C488" i="13" s="1"/>
  <c r="AP126" i="2"/>
  <c r="G122" i="13" s="1"/>
  <c r="AQ126" i="2"/>
  <c r="G244" i="13" s="1"/>
  <c r="AR126" i="2"/>
  <c r="G366" i="13" s="1"/>
  <c r="AS126" i="2"/>
  <c r="G488" i="13" s="1"/>
  <c r="AC127" i="2"/>
  <c r="AL127" i="2"/>
  <c r="C123" i="13" s="1"/>
  <c r="AM127" i="2"/>
  <c r="C245" i="13" s="1"/>
  <c r="AN127" i="2"/>
  <c r="C367" i="13" s="1"/>
  <c r="AO127" i="2"/>
  <c r="C489" i="13" s="1"/>
  <c r="AP127" i="2"/>
  <c r="G123" i="13" s="1"/>
  <c r="AQ127" i="2"/>
  <c r="G245" i="13" s="1"/>
  <c r="AR127" i="2"/>
  <c r="G367" i="13" s="1"/>
  <c r="AS127" i="2"/>
  <c r="G489" i="13" s="1"/>
  <c r="F62" i="12"/>
  <c r="G63" i="12"/>
  <c r="C3" i="7"/>
  <c r="D3" i="7"/>
  <c r="E3" i="7"/>
  <c r="T3" i="7"/>
  <c r="U3" i="7"/>
  <c r="V3" i="7"/>
  <c r="W3" i="7"/>
  <c r="X3" i="7"/>
  <c r="Y3" i="7"/>
  <c r="Z3" i="7"/>
  <c r="F47" i="12"/>
  <c r="AD86" i="2"/>
  <c r="D82" i="13" s="1"/>
  <c r="AF117" i="2"/>
  <c r="F113" i="12"/>
  <c r="AF109" i="2"/>
  <c r="F105" i="12"/>
  <c r="AD117" i="2"/>
  <c r="D357" i="13" s="1"/>
  <c r="AD109" i="2"/>
  <c r="D227" i="13" s="1"/>
  <c r="AF125" i="2"/>
  <c r="AF93" i="2"/>
  <c r="F89" i="12"/>
  <c r="AF26" i="2"/>
  <c r="AD18" i="2"/>
  <c r="D258" i="13" s="1"/>
  <c r="AF18" i="2"/>
  <c r="AF115" i="2"/>
  <c r="AD19" i="2"/>
  <c r="D259" i="13" s="1"/>
  <c r="AF70" i="2"/>
  <c r="AD78" i="2"/>
  <c r="F75" i="12"/>
  <c r="F59" i="12"/>
  <c r="F55" i="12"/>
  <c r="F122" i="12"/>
  <c r="AF102" i="2"/>
  <c r="F98" i="12"/>
  <c r="AD102" i="2"/>
  <c r="G98" i="12" s="1"/>
  <c r="AD8" i="2"/>
  <c r="G4" i="12" s="1"/>
  <c r="AD85" i="2"/>
  <c r="D81" i="13" s="1"/>
  <c r="AD81" i="2"/>
  <c r="D321" i="13" s="1"/>
  <c r="F73" i="12"/>
  <c r="AD73" i="2"/>
  <c r="G69" i="12" s="1"/>
  <c r="F65" i="12"/>
  <c r="J48" i="16" l="1"/>
  <c r="E48" i="16"/>
  <c r="J32" i="16"/>
  <c r="E32" i="16"/>
  <c r="C24" i="16"/>
  <c r="E24" i="16"/>
  <c r="N16" i="16"/>
  <c r="E16" i="16"/>
  <c r="K55" i="16"/>
  <c r="E55" i="16"/>
  <c r="M47" i="16"/>
  <c r="E47" i="16"/>
  <c r="N39" i="16"/>
  <c r="E39" i="16"/>
  <c r="I31" i="16"/>
  <c r="E31" i="16"/>
  <c r="L23" i="16"/>
  <c r="E23" i="16"/>
  <c r="J15" i="16"/>
  <c r="E15" i="16"/>
  <c r="L54" i="16"/>
  <c r="E54" i="16"/>
  <c r="I46" i="16"/>
  <c r="E46" i="16"/>
  <c r="K38" i="16"/>
  <c r="E38" i="16"/>
  <c r="N30" i="16"/>
  <c r="E30" i="16"/>
  <c r="C22" i="16"/>
  <c r="E22" i="16"/>
  <c r="C14" i="16"/>
  <c r="E14" i="16"/>
  <c r="N60" i="16"/>
  <c r="E60" i="16"/>
  <c r="F52" i="16"/>
  <c r="E52" i="16"/>
  <c r="K44" i="16"/>
  <c r="E44" i="16"/>
  <c r="L28" i="16"/>
  <c r="E28" i="16"/>
  <c r="J20" i="16"/>
  <c r="E20" i="16"/>
  <c r="I12" i="16"/>
  <c r="E12" i="16"/>
  <c r="Y65" i="15"/>
  <c r="A65" i="15"/>
  <c r="Y64" i="15"/>
  <c r="A64" i="15"/>
  <c r="Y63" i="15"/>
  <c r="A63" i="15"/>
  <c r="Y62" i="15"/>
  <c r="A62" i="15"/>
  <c r="Y61" i="15"/>
  <c r="A61" i="15"/>
  <c r="Y60" i="15"/>
  <c r="A60" i="15"/>
  <c r="Y59" i="15"/>
  <c r="A59" i="15"/>
  <c r="Y58" i="15"/>
  <c r="A58" i="15"/>
  <c r="Y57" i="15"/>
  <c r="A57" i="15"/>
  <c r="Y56" i="15"/>
  <c r="A56" i="15"/>
  <c r="Y55" i="15"/>
  <c r="A55" i="15"/>
  <c r="Y54" i="15"/>
  <c r="A54" i="15"/>
  <c r="Y53" i="15"/>
  <c r="A53" i="15"/>
  <c r="Y52" i="15"/>
  <c r="A52" i="15"/>
  <c r="Y51" i="15"/>
  <c r="A51" i="15"/>
  <c r="Y50" i="15"/>
  <c r="A50" i="15"/>
  <c r="Y49" i="15"/>
  <c r="A49" i="15"/>
  <c r="Y48" i="15"/>
  <c r="A48" i="15"/>
  <c r="Y47" i="15"/>
  <c r="A47" i="15"/>
  <c r="Y46" i="15"/>
  <c r="A46" i="15"/>
  <c r="Y45" i="15"/>
  <c r="A45" i="15"/>
  <c r="Y44" i="15"/>
  <c r="A44" i="15"/>
  <c r="Y43" i="15"/>
  <c r="A43" i="15"/>
  <c r="Y42" i="15"/>
  <c r="A42" i="15"/>
  <c r="Y41" i="15"/>
  <c r="A41" i="15"/>
  <c r="Y40" i="15"/>
  <c r="A40" i="15"/>
  <c r="Y39" i="15"/>
  <c r="A39" i="15"/>
  <c r="Y38" i="15"/>
  <c r="A38" i="15"/>
  <c r="Y37" i="15"/>
  <c r="A37" i="15"/>
  <c r="Y36" i="15"/>
  <c r="A36" i="15"/>
  <c r="Y35" i="15"/>
  <c r="A35" i="15"/>
  <c r="Y34" i="15"/>
  <c r="A34" i="15"/>
  <c r="Y33" i="15"/>
  <c r="A33" i="15"/>
  <c r="Y32" i="15"/>
  <c r="A32" i="15"/>
  <c r="Y31" i="15"/>
  <c r="A31" i="15"/>
  <c r="Y30" i="15"/>
  <c r="A30" i="15"/>
  <c r="Y29" i="15"/>
  <c r="A29" i="15"/>
  <c r="Y28" i="15"/>
  <c r="A28" i="15"/>
  <c r="Y27" i="15"/>
  <c r="A27" i="15"/>
  <c r="Y26" i="15"/>
  <c r="A26" i="15"/>
  <c r="Y25" i="15"/>
  <c r="A25" i="15"/>
  <c r="Y24" i="15"/>
  <c r="A24" i="15"/>
  <c r="Y23" i="15"/>
  <c r="A23" i="15"/>
  <c r="Y22" i="15"/>
  <c r="A22" i="15"/>
  <c r="Y21" i="15"/>
  <c r="A21" i="15"/>
  <c r="Y20" i="15"/>
  <c r="A20" i="15"/>
  <c r="Y19" i="15"/>
  <c r="A19" i="15"/>
  <c r="Y18" i="15"/>
  <c r="A18" i="15"/>
  <c r="Y17" i="15"/>
  <c r="A17" i="15"/>
  <c r="Y16" i="15"/>
  <c r="A16" i="15"/>
  <c r="Y15" i="15"/>
  <c r="A15" i="15"/>
  <c r="Y14" i="15"/>
  <c r="A14" i="15"/>
  <c r="Y13" i="15"/>
  <c r="A13" i="15"/>
  <c r="Y12" i="15"/>
  <c r="A12" i="15"/>
  <c r="L51" i="16"/>
  <c r="E51" i="16"/>
  <c r="J43" i="16"/>
  <c r="E43" i="16"/>
  <c r="C35" i="16"/>
  <c r="E35" i="16"/>
  <c r="K11" i="16"/>
  <c r="E11" i="16"/>
  <c r="M58" i="16"/>
  <c r="E58" i="16"/>
  <c r="K50" i="16"/>
  <c r="E50" i="16"/>
  <c r="C26" i="16"/>
  <c r="E26" i="16"/>
  <c r="L18" i="16"/>
  <c r="E18" i="16"/>
  <c r="J10" i="16"/>
  <c r="E10" i="16"/>
  <c r="J45" i="16"/>
  <c r="E45" i="16"/>
  <c r="K57" i="16"/>
  <c r="E57" i="16"/>
  <c r="I33" i="16"/>
  <c r="E33" i="16"/>
  <c r="L17" i="16"/>
  <c r="E17" i="16"/>
  <c r="C9" i="16"/>
  <c r="E9" i="16"/>
  <c r="Z33" i="2"/>
  <c r="A29" i="12" s="1"/>
  <c r="Z53" i="2"/>
  <c r="AG53" i="2" s="1"/>
  <c r="Z59" i="2"/>
  <c r="Z52" i="2"/>
  <c r="Z91" i="2"/>
  <c r="Z82" i="2"/>
  <c r="AG82" i="2" s="1"/>
  <c r="Z84" i="2"/>
  <c r="AG84" i="2" s="1"/>
  <c r="Z15" i="2"/>
  <c r="A46" i="12"/>
  <c r="Z123" i="2"/>
  <c r="AG123" i="2" s="1"/>
  <c r="Z44" i="2"/>
  <c r="AG44" i="2" s="1"/>
  <c r="Z39" i="2"/>
  <c r="Z24" i="2"/>
  <c r="Z99" i="2"/>
  <c r="AG99" i="2" s="1"/>
  <c r="Z46" i="2"/>
  <c r="AG46" i="2" s="1"/>
  <c r="Z35" i="2"/>
  <c r="AG35" i="2" s="1"/>
  <c r="A108" i="12"/>
  <c r="Z48" i="2"/>
  <c r="AG48" i="2" s="1"/>
  <c r="Z101" i="2"/>
  <c r="AG101" i="2" s="1"/>
  <c r="A21" i="12"/>
  <c r="A36" i="12"/>
  <c r="Z93" i="2"/>
  <c r="Z49" i="2"/>
  <c r="Z75" i="2"/>
  <c r="AG75" i="2" s="1"/>
  <c r="A61" i="12"/>
  <c r="Z125" i="2"/>
  <c r="AG125" i="2" s="1"/>
  <c r="Z26" i="2"/>
  <c r="Z74" i="2"/>
  <c r="Z110" i="2"/>
  <c r="AG110" i="2" s="1"/>
  <c r="Z51" i="2"/>
  <c r="AG51" i="2" s="1"/>
  <c r="Z42" i="2"/>
  <c r="AG42" i="2" s="1"/>
  <c r="Z30" i="2"/>
  <c r="AG30" i="2" s="1"/>
  <c r="Z23" i="2"/>
  <c r="AG23" i="2" s="1"/>
  <c r="Z87" i="2"/>
  <c r="AG87" i="2" s="1"/>
  <c r="Z14" i="2"/>
  <c r="AG14" i="2" s="1"/>
  <c r="Z89" i="2"/>
  <c r="AG89" i="2" s="1"/>
  <c r="Z45" i="2"/>
  <c r="D228" i="13"/>
  <c r="D30" i="13"/>
  <c r="AG40" i="2"/>
  <c r="D235" i="13"/>
  <c r="AG25" i="2"/>
  <c r="AG50" i="2"/>
  <c r="AD37" i="2"/>
  <c r="D277" i="13" s="1"/>
  <c r="F90" i="12"/>
  <c r="F82" i="12"/>
  <c r="AF126" i="2"/>
  <c r="Z70" i="2"/>
  <c r="Z119" i="2"/>
  <c r="Z77" i="2"/>
  <c r="AF25" i="2"/>
  <c r="AF22" i="2"/>
  <c r="AD22" i="2"/>
  <c r="D140" i="13" s="1"/>
  <c r="AD33" i="2"/>
  <c r="D29" i="13" s="1"/>
  <c r="AF65" i="2"/>
  <c r="AD65" i="2"/>
  <c r="D305" i="13" s="1"/>
  <c r="AF17" i="2"/>
  <c r="AF108" i="2"/>
  <c r="AD55" i="2"/>
  <c r="G51" i="12" s="1"/>
  <c r="AD115" i="2"/>
  <c r="D355" i="13" s="1"/>
  <c r="AF55" i="2"/>
  <c r="G113" i="12"/>
  <c r="D113" i="13"/>
  <c r="D347" i="13"/>
  <c r="F29" i="12"/>
  <c r="AF41" i="2"/>
  <c r="AF124" i="2"/>
  <c r="AD25" i="2"/>
  <c r="D265" i="13" s="1"/>
  <c r="D103" i="13"/>
  <c r="F37" i="12"/>
  <c r="AD63" i="2"/>
  <c r="D303" i="13" s="1"/>
  <c r="D479" i="13"/>
  <c r="AF30" i="2"/>
  <c r="AD62" i="2"/>
  <c r="D58" i="13" s="1"/>
  <c r="AD30" i="2"/>
  <c r="D26" i="13" s="1"/>
  <c r="D405" i="13"/>
  <c r="AD96" i="2"/>
  <c r="D458" i="13" s="1"/>
  <c r="D15" i="13"/>
  <c r="AF27" i="2"/>
  <c r="AD15" i="2"/>
  <c r="G11" i="12" s="1"/>
  <c r="AD56" i="2"/>
  <c r="D174" i="13" s="1"/>
  <c r="AD32" i="2"/>
  <c r="G28" i="12" s="1"/>
  <c r="AD51" i="2"/>
  <c r="D291" i="13" s="1"/>
  <c r="AD119" i="2"/>
  <c r="D359" i="13" s="1"/>
  <c r="F11" i="12"/>
  <c r="F110" i="12"/>
  <c r="AF19" i="2"/>
  <c r="G39" i="12"/>
  <c r="AF78" i="2"/>
  <c r="AF95" i="2"/>
  <c r="G120" i="12"/>
  <c r="F25" i="12"/>
  <c r="AD36" i="2"/>
  <c r="D32" i="13" s="1"/>
  <c r="D242" i="13"/>
  <c r="F96" i="12"/>
  <c r="D381" i="13"/>
  <c r="AF35" i="2"/>
  <c r="F44" i="12"/>
  <c r="AD127" i="2"/>
  <c r="D489" i="13" s="1"/>
  <c r="D120" i="13"/>
  <c r="AF45" i="2"/>
  <c r="F85" i="12"/>
  <c r="F120" i="12"/>
  <c r="AD59" i="2"/>
  <c r="D177" i="13" s="1"/>
  <c r="AD74" i="2"/>
  <c r="G70" i="12" s="1"/>
  <c r="F103" i="12"/>
  <c r="D159" i="13"/>
  <c r="AF96" i="2"/>
  <c r="AD120" i="2"/>
  <c r="G116" i="12" s="1"/>
  <c r="D256" i="13"/>
  <c r="AF100" i="2"/>
  <c r="AF23" i="2"/>
  <c r="D378" i="13"/>
  <c r="AF107" i="2"/>
  <c r="AF116" i="2"/>
  <c r="AF40" i="2"/>
  <c r="D96" i="13"/>
  <c r="D340" i="13"/>
  <c r="D462" i="13"/>
  <c r="D218" i="13"/>
  <c r="D330" i="13"/>
  <c r="D452" i="13"/>
  <c r="D407" i="13"/>
  <c r="G41" i="12"/>
  <c r="AG112" i="2"/>
  <c r="F94" i="12"/>
  <c r="Z106" i="2"/>
  <c r="F41" i="12"/>
  <c r="AD106" i="2"/>
  <c r="D468" i="13" s="1"/>
  <c r="D48" i="13"/>
  <c r="AF89" i="2"/>
  <c r="AF29" i="2"/>
  <c r="Z103" i="2"/>
  <c r="F43" i="12"/>
  <c r="AD47" i="2"/>
  <c r="D165" i="13" s="1"/>
  <c r="AF52" i="2"/>
  <c r="AD113" i="2"/>
  <c r="D109" i="13" s="1"/>
  <c r="Z118" i="2"/>
  <c r="AF85" i="2"/>
  <c r="F109" i="12"/>
  <c r="Z96" i="2"/>
  <c r="Z108" i="2"/>
  <c r="F88" i="12"/>
  <c r="AD112" i="2"/>
  <c r="D108" i="13" s="1"/>
  <c r="G85" i="12"/>
  <c r="AF37" i="2"/>
  <c r="Z73" i="2"/>
  <c r="D85" i="13"/>
  <c r="AG65" i="2"/>
  <c r="F116" i="12"/>
  <c r="Z100" i="2"/>
  <c r="Z98" i="2"/>
  <c r="Z94" i="2"/>
  <c r="F102" i="12"/>
  <c r="AF121" i="2"/>
  <c r="AD121" i="2"/>
  <c r="D239" i="13" s="1"/>
  <c r="AF74" i="2"/>
  <c r="D207" i="13"/>
  <c r="AF98" i="2"/>
  <c r="Z104" i="2"/>
  <c r="Z72" i="2"/>
  <c r="F68" i="12"/>
  <c r="AD68" i="2"/>
  <c r="D64" i="13" s="1"/>
  <c r="D385" i="13"/>
  <c r="G19" i="12"/>
  <c r="D144" i="13"/>
  <c r="G22" i="12"/>
  <c r="G37" i="12"/>
  <c r="D220" i="13"/>
  <c r="G15" i="12"/>
  <c r="G105" i="12"/>
  <c r="D152" i="13"/>
  <c r="F108" i="12"/>
  <c r="D326" i="13"/>
  <c r="D105" i="13"/>
  <c r="AF32" i="2"/>
  <c r="AD40" i="2"/>
  <c r="D158" i="13" s="1"/>
  <c r="AD44" i="2"/>
  <c r="D406" i="13" s="1"/>
  <c r="AD60" i="2"/>
  <c r="G56" i="12" s="1"/>
  <c r="AD123" i="2"/>
  <c r="D485" i="13" s="1"/>
  <c r="AF127" i="2"/>
  <c r="D329" i="13"/>
  <c r="AD17" i="2"/>
  <c r="G13" i="12" s="1"/>
  <c r="G82" i="12"/>
  <c r="AF62" i="2"/>
  <c r="F19" i="12"/>
  <c r="AF94" i="2"/>
  <c r="D203" i="13"/>
  <c r="D137" i="13"/>
  <c r="AF110" i="2"/>
  <c r="F114" i="12"/>
  <c r="D204" i="13"/>
  <c r="F118" i="12"/>
  <c r="AF44" i="2"/>
  <c r="AF103" i="2"/>
  <c r="F32" i="12"/>
  <c r="AF56" i="2"/>
  <c r="AF123" i="2"/>
  <c r="D471" i="13"/>
  <c r="F97" i="12"/>
  <c r="AD122" i="2"/>
  <c r="D484" i="13" s="1"/>
  <c r="D476" i="13"/>
  <c r="D110" i="13"/>
  <c r="G110" i="12"/>
  <c r="D400" i="13"/>
  <c r="D34" i="13"/>
  <c r="G34" i="12"/>
  <c r="F81" i="12"/>
  <c r="D147" i="13"/>
  <c r="D334" i="13"/>
  <c r="AD92" i="2"/>
  <c r="D88" i="13" s="1"/>
  <c r="AD118" i="2"/>
  <c r="D114" i="13" s="1"/>
  <c r="AD27" i="2"/>
  <c r="D23" i="13" s="1"/>
  <c r="D349" i="13"/>
  <c r="D134" i="13"/>
  <c r="AF82" i="2"/>
  <c r="D292" i="13"/>
  <c r="F48" i="12"/>
  <c r="AD95" i="2"/>
  <c r="AD103" i="2"/>
  <c r="AD48" i="2"/>
  <c r="D44" i="13" s="1"/>
  <c r="F56" i="12"/>
  <c r="D170" i="13"/>
  <c r="D403" i="13"/>
  <c r="D281" i="13"/>
  <c r="D350" i="13"/>
  <c r="AF34" i="2"/>
  <c r="D364" i="13"/>
  <c r="AD20" i="2"/>
  <c r="G16" i="12" s="1"/>
  <c r="F71" i="12"/>
  <c r="AD82" i="2"/>
  <c r="AF114" i="2"/>
  <c r="AF99" i="2"/>
  <c r="F115" i="12"/>
  <c r="D12" i="13"/>
  <c r="D41" i="13"/>
  <c r="F106" i="12"/>
  <c r="D106" i="13"/>
  <c r="AD75" i="2"/>
  <c r="G48" i="12"/>
  <c r="G106" i="12"/>
  <c r="F16" i="12"/>
  <c r="AD42" i="2"/>
  <c r="D282" i="13" s="1"/>
  <c r="AD99" i="2"/>
  <c r="G95" i="12" s="1"/>
  <c r="F38" i="12"/>
  <c r="AD69" i="2"/>
  <c r="D431" i="13" s="1"/>
  <c r="Z13" i="2"/>
  <c r="Z11" i="2"/>
  <c r="Z10" i="2"/>
  <c r="AD10" i="2"/>
  <c r="D372" i="13" s="1"/>
  <c r="D375" i="13"/>
  <c r="D253" i="13"/>
  <c r="D131" i="13"/>
  <c r="F7" i="12"/>
  <c r="AD71" i="2"/>
  <c r="D433" i="13" s="1"/>
  <c r="AF69" i="2"/>
  <c r="M10" i="16"/>
  <c r="J30" i="16"/>
  <c r="AF7" i="2"/>
  <c r="B10" i="16"/>
  <c r="N10" i="16"/>
  <c r="K10" i="16"/>
  <c r="I10" i="16"/>
  <c r="L14" i="16"/>
  <c r="C58" i="16"/>
  <c r="J54" i="16"/>
  <c r="I30" i="16"/>
  <c r="F10" i="16"/>
  <c r="L10" i="16"/>
  <c r="C57" i="16"/>
  <c r="M30" i="16"/>
  <c r="C10" i="16"/>
  <c r="F38" i="16"/>
  <c r="N41" i="16"/>
  <c r="J49" i="16"/>
  <c r="C33" i="16"/>
  <c r="I49" i="16"/>
  <c r="B41" i="16"/>
  <c r="C45" i="16"/>
  <c r="F57" i="16"/>
  <c r="M49" i="16"/>
  <c r="M41" i="16"/>
  <c r="J41" i="16"/>
  <c r="B57" i="16"/>
  <c r="J44" i="16"/>
  <c r="L25" i="16"/>
  <c r="C30" i="16"/>
  <c r="L44" i="16"/>
  <c r="F60" i="16"/>
  <c r="K52" i="16"/>
  <c r="F32" i="16"/>
  <c r="I17" i="16"/>
  <c r="C44" i="16"/>
  <c r="K32" i="16"/>
  <c r="K17" i="16"/>
  <c r="B32" i="16"/>
  <c r="F44" i="16"/>
  <c r="N55" i="16"/>
  <c r="AL15" i="15"/>
  <c r="N28" i="16"/>
  <c r="B16" i="16"/>
  <c r="K46" i="16"/>
  <c r="L20" i="16"/>
  <c r="M16" i="16"/>
  <c r="L16" i="16"/>
  <c r="L24" i="16"/>
  <c r="M20" i="16"/>
  <c r="C16" i="16"/>
  <c r="B43" i="16"/>
  <c r="J58" i="16"/>
  <c r="I54" i="16"/>
  <c r="I47" i="16"/>
  <c r="AL45" i="15"/>
  <c r="J12" i="16"/>
  <c r="C28" i="16"/>
  <c r="F12" i="16"/>
  <c r="F16" i="16"/>
  <c r="N24" i="16"/>
  <c r="K31" i="16"/>
  <c r="K47" i="16"/>
  <c r="I58" i="16"/>
  <c r="J16" i="16"/>
  <c r="N20" i="16"/>
  <c r="I28" i="16"/>
  <c r="K16" i="16"/>
  <c r="AL53" i="15"/>
  <c r="M28" i="16"/>
  <c r="K20" i="16"/>
  <c r="I16" i="16"/>
  <c r="F39" i="16"/>
  <c r="B55" i="16"/>
  <c r="C46" i="16"/>
  <c r="F46" i="16"/>
  <c r="M42" i="16"/>
  <c r="I42" i="16"/>
  <c r="N42" i="16"/>
  <c r="B42" i="16"/>
  <c r="K42" i="16"/>
  <c r="L42" i="16"/>
  <c r="C42" i="16"/>
  <c r="L38" i="16"/>
  <c r="M38" i="16"/>
  <c r="C38" i="16"/>
  <c r="I38" i="16"/>
  <c r="B38" i="16"/>
  <c r="J38" i="16"/>
  <c r="N38" i="16"/>
  <c r="C34" i="16"/>
  <c r="L34" i="16"/>
  <c r="B34" i="16"/>
  <c r="J34" i="16"/>
  <c r="I34" i="16"/>
  <c r="C23" i="16"/>
  <c r="B23" i="16"/>
  <c r="J19" i="16"/>
  <c r="B19" i="16"/>
  <c r="C19" i="16"/>
  <c r="C15" i="16"/>
  <c r="F15" i="16"/>
  <c r="L12" i="16"/>
  <c r="N12" i="16"/>
  <c r="M12" i="16"/>
  <c r="B12" i="16"/>
  <c r="K12" i="16"/>
  <c r="C12" i="16"/>
  <c r="J42" i="16"/>
  <c r="AL34" i="15"/>
  <c r="M9" i="16"/>
  <c r="J9" i="16"/>
  <c r="K9" i="16"/>
  <c r="B9" i="16"/>
  <c r="F9" i="16"/>
  <c r="N15" i="16"/>
  <c r="F42" i="16"/>
  <c r="J60" i="16"/>
  <c r="C60" i="16"/>
  <c r="M60" i="16"/>
  <c r="L60" i="16"/>
  <c r="K56" i="16"/>
  <c r="N56" i="16"/>
  <c r="M52" i="16"/>
  <c r="B52" i="16"/>
  <c r="C52" i="16"/>
  <c r="F48" i="16"/>
  <c r="K48" i="16"/>
  <c r="I48" i="16"/>
  <c r="L48" i="16"/>
  <c r="B48" i="16"/>
  <c r="C48" i="16"/>
  <c r="N48" i="16"/>
  <c r="M48" i="16"/>
  <c r="B44" i="16"/>
  <c r="M33" i="16"/>
  <c r="C41" i="16"/>
  <c r="K41" i="16"/>
  <c r="C55" i="16"/>
  <c r="F47" i="16"/>
  <c r="L30" i="16"/>
  <c r="I44" i="16"/>
  <c r="M44" i="16"/>
  <c r="N44" i="16"/>
  <c r="J47" i="16"/>
  <c r="B47" i="16"/>
  <c r="AL65" i="15"/>
  <c r="AL64" i="15"/>
  <c r="AL56" i="15"/>
  <c r="AL55" i="15"/>
  <c r="AL50" i="15"/>
  <c r="AL33" i="15"/>
  <c r="AL28" i="15"/>
  <c r="AL24" i="15"/>
  <c r="AL23" i="15"/>
  <c r="AL18" i="15"/>
  <c r="F57" i="12"/>
  <c r="AD61" i="2"/>
  <c r="AF61" i="2"/>
  <c r="F49" i="12"/>
  <c r="AF53" i="2"/>
  <c r="F69" i="12"/>
  <c r="AF73" i="2"/>
  <c r="D380" i="13"/>
  <c r="D285" i="13"/>
  <c r="D163" i="13"/>
  <c r="B26" i="16"/>
  <c r="L26" i="16"/>
  <c r="I26" i="16"/>
  <c r="F26" i="16"/>
  <c r="J26" i="16"/>
  <c r="M26" i="16"/>
  <c r="N26" i="16"/>
  <c r="M22" i="16"/>
  <c r="B22" i="16"/>
  <c r="F22" i="16"/>
  <c r="J22" i="16"/>
  <c r="K22" i="16"/>
  <c r="L22" i="16"/>
  <c r="N22" i="16"/>
  <c r="I22" i="16"/>
  <c r="K8" i="16"/>
  <c r="F8" i="16"/>
  <c r="AF83" i="2"/>
  <c r="F79" i="12"/>
  <c r="D456" i="13"/>
  <c r="F53" i="12"/>
  <c r="D318" i="13"/>
  <c r="D440" i="13"/>
  <c r="AD83" i="2"/>
  <c r="F60" i="12"/>
  <c r="B58" i="16"/>
  <c r="L58" i="16"/>
  <c r="N58" i="16"/>
  <c r="K58" i="16"/>
  <c r="F58" i="16"/>
  <c r="K54" i="16"/>
  <c r="F54" i="16"/>
  <c r="N54" i="16"/>
  <c r="C54" i="16"/>
  <c r="M54" i="16"/>
  <c r="B54" i="16"/>
  <c r="C36" i="16"/>
  <c r="B36" i="16"/>
  <c r="M32" i="16"/>
  <c r="N32" i="16"/>
  <c r="C32" i="16"/>
  <c r="L32" i="16"/>
  <c r="I32" i="16"/>
  <c r="C25" i="16"/>
  <c r="B25" i="16"/>
  <c r="K25" i="16"/>
  <c r="J25" i="16"/>
  <c r="N14" i="16"/>
  <c r="F14" i="16"/>
  <c r="F72" i="12"/>
  <c r="AD76" i="2"/>
  <c r="D438" i="13" s="1"/>
  <c r="G14" i="12"/>
  <c r="D14" i="13"/>
  <c r="D136" i="13"/>
  <c r="D333" i="13"/>
  <c r="D89" i="13"/>
  <c r="D175" i="13"/>
  <c r="D297" i="13"/>
  <c r="G53" i="12"/>
  <c r="D419" i="13"/>
  <c r="D53" i="13"/>
  <c r="AF49" i="2"/>
  <c r="AD49" i="2"/>
  <c r="D45" i="13" s="1"/>
  <c r="F84" i="12"/>
  <c r="AD88" i="2"/>
  <c r="G84" i="12" s="1"/>
  <c r="AF88" i="2"/>
  <c r="F76" i="12"/>
  <c r="AD80" i="2"/>
  <c r="G76" i="12" s="1"/>
  <c r="D464" i="13"/>
  <c r="D342" i="13"/>
  <c r="F45" i="12"/>
  <c r="AD53" i="2"/>
  <c r="G94" i="12"/>
  <c r="D338" i="13"/>
  <c r="D216" i="13"/>
  <c r="D94" i="13"/>
  <c r="AF91" i="2"/>
  <c r="AD91" i="2"/>
  <c r="D331" i="13" s="1"/>
  <c r="F83" i="12"/>
  <c r="AF87" i="2"/>
  <c r="AD87" i="2"/>
  <c r="D4" i="13"/>
  <c r="AF80" i="2"/>
  <c r="G89" i="12"/>
  <c r="D126" i="13"/>
  <c r="D98" i="13"/>
  <c r="D90" i="13"/>
  <c r="F74" i="12"/>
  <c r="AF57" i="2"/>
  <c r="K26" i="16"/>
  <c r="F87" i="12"/>
  <c r="AD64" i="2"/>
  <c r="D182" i="13" s="1"/>
  <c r="D211" i="13"/>
  <c r="G9" i="12"/>
  <c r="D9" i="13"/>
  <c r="G97" i="12"/>
  <c r="D219" i="13"/>
  <c r="D463" i="13"/>
  <c r="M57" i="16"/>
  <c r="N57" i="16"/>
  <c r="M31" i="16"/>
  <c r="B31" i="16"/>
  <c r="F31" i="16"/>
  <c r="B28" i="16"/>
  <c r="J28" i="16"/>
  <c r="K28" i="16"/>
  <c r="F28" i="16"/>
  <c r="D27" i="13"/>
  <c r="D149" i="13"/>
  <c r="D393" i="13"/>
  <c r="AF28" i="2"/>
  <c r="AD28" i="2"/>
  <c r="G24" i="12" s="1"/>
  <c r="F20" i="12"/>
  <c r="AD24" i="2"/>
  <c r="AF14" i="2"/>
  <c r="AD14" i="2"/>
  <c r="D254" i="13" s="1"/>
  <c r="AD105" i="2"/>
  <c r="F101" i="12"/>
  <c r="AD97" i="2"/>
  <c r="F93" i="12"/>
  <c r="F86" i="12"/>
  <c r="AF90" i="2"/>
  <c r="G96" i="12"/>
  <c r="D448" i="13"/>
  <c r="D341" i="13"/>
  <c r="D156" i="13"/>
  <c r="D278" i="13"/>
  <c r="B60" i="16"/>
  <c r="I60" i="16"/>
  <c r="K60" i="16"/>
  <c r="AF58" i="2"/>
  <c r="AD58" i="2"/>
  <c r="D298" i="13" s="1"/>
  <c r="AD54" i="2"/>
  <c r="D294" i="13" s="1"/>
  <c r="F50" i="12"/>
  <c r="AD50" i="2"/>
  <c r="D168" i="13" s="1"/>
  <c r="F46" i="12"/>
  <c r="AF46" i="2"/>
  <c r="AD46" i="2"/>
  <c r="D408" i="13" s="1"/>
  <c r="AF38" i="2"/>
  <c r="F34" i="12"/>
  <c r="G30" i="12"/>
  <c r="D274" i="13"/>
  <c r="AF31" i="2"/>
  <c r="F27" i="12"/>
  <c r="AF16" i="2"/>
  <c r="F12" i="12"/>
  <c r="AF13" i="2"/>
  <c r="F9" i="12"/>
  <c r="F121" i="12"/>
  <c r="AD125" i="2"/>
  <c r="D243" i="13" s="1"/>
  <c r="AD111" i="2"/>
  <c r="AF111" i="2"/>
  <c r="G103" i="12"/>
  <c r="D225" i="13"/>
  <c r="AD104" i="2"/>
  <c r="F100" i="12"/>
  <c r="AL62" i="15"/>
  <c r="AL49" i="15"/>
  <c r="AL48" i="15"/>
  <c r="AL44" i="15"/>
  <c r="AL40" i="15"/>
  <c r="AL39" i="15"/>
  <c r="AL17" i="15"/>
  <c r="AL16" i="15"/>
  <c r="AL12" i="15"/>
  <c r="L12" i="15" s="1"/>
  <c r="J50" i="16"/>
  <c r="C50" i="16"/>
  <c r="I50" i="16"/>
  <c r="N50" i="16"/>
  <c r="F50" i="16"/>
  <c r="L50" i="16"/>
  <c r="J40" i="16"/>
  <c r="F40" i="16"/>
  <c r="C40" i="16"/>
  <c r="N36" i="16"/>
  <c r="F36" i="16"/>
  <c r="K36" i="16"/>
  <c r="M36" i="16"/>
  <c r="I18" i="16"/>
  <c r="N18" i="16"/>
  <c r="F18" i="16"/>
  <c r="M18" i="16"/>
  <c r="C18" i="16"/>
  <c r="B8" i="16"/>
  <c r="M8" i="16"/>
  <c r="J8" i="16"/>
  <c r="I8" i="16"/>
  <c r="M56" i="16"/>
  <c r="I36" i="16"/>
  <c r="B56" i="16"/>
  <c r="B50" i="16"/>
  <c r="J18" i="16"/>
  <c r="K18" i="16"/>
  <c r="J36" i="16"/>
  <c r="L56" i="16"/>
  <c r="AL47" i="15"/>
  <c r="I53" i="16"/>
  <c r="B49" i="16"/>
  <c r="N49" i="16"/>
  <c r="L49" i="16"/>
  <c r="L46" i="16"/>
  <c r="M46" i="16"/>
  <c r="N46" i="16"/>
  <c r="B46" i="16"/>
  <c r="J46" i="16"/>
  <c r="C39" i="16"/>
  <c r="B39" i="16"/>
  <c r="I39" i="16"/>
  <c r="M39" i="16"/>
  <c r="M17" i="16"/>
  <c r="F17" i="16"/>
  <c r="N17" i="16"/>
  <c r="J14" i="16"/>
  <c r="I14" i="16"/>
  <c r="M14" i="16"/>
  <c r="K14" i="16"/>
  <c r="B14" i="16"/>
  <c r="C59" i="16"/>
  <c r="B59" i="16"/>
  <c r="I59" i="16"/>
  <c r="N52" i="16"/>
  <c r="L52" i="16"/>
  <c r="M34" i="16"/>
  <c r="K34" i="16"/>
  <c r="F34" i="16"/>
  <c r="N34" i="16"/>
  <c r="K27" i="16"/>
  <c r="J27" i="16"/>
  <c r="I24" i="16"/>
  <c r="B24" i="16"/>
  <c r="F24" i="16"/>
  <c r="C20" i="16"/>
  <c r="I20" i="16"/>
  <c r="B20" i="16"/>
  <c r="F20" i="16"/>
  <c r="L36" i="16"/>
  <c r="J52" i="16"/>
  <c r="I52" i="16"/>
  <c r="M50" i="16"/>
  <c r="B18" i="16"/>
  <c r="K40" i="16"/>
  <c r="L55" i="16"/>
  <c r="M55" i="16"/>
  <c r="I55" i="16"/>
  <c r="F55" i="16"/>
  <c r="N33" i="16"/>
  <c r="F33" i="16"/>
  <c r="K30" i="16"/>
  <c r="F30" i="16"/>
  <c r="B30" i="16"/>
  <c r="I23" i="16"/>
  <c r="M23" i="16"/>
  <c r="J23" i="16"/>
  <c r="K23" i="16"/>
  <c r="F23" i="16"/>
  <c r="AL54" i="15"/>
  <c r="AL51" i="15"/>
  <c r="AL36" i="15"/>
  <c r="AL35" i="15"/>
  <c r="AL29" i="15"/>
  <c r="AL22" i="15"/>
  <c r="AL19" i="15"/>
  <c r="D313" i="13"/>
  <c r="D191" i="13"/>
  <c r="F80" i="12"/>
  <c r="AF84" i="2"/>
  <c r="D208" i="13"/>
  <c r="G86" i="12"/>
  <c r="G62" i="12"/>
  <c r="Z121" i="2"/>
  <c r="Z105" i="2"/>
  <c r="Z102" i="2"/>
  <c r="Z95" i="2"/>
  <c r="AC129" i="2"/>
  <c r="S25" i="17" s="1"/>
  <c r="J3" i="7" s="1"/>
  <c r="D69" i="13"/>
  <c r="AD84" i="2"/>
  <c r="AF77" i="2"/>
  <c r="AD77" i="2"/>
  <c r="D325" i="13"/>
  <c r="G81" i="12"/>
  <c r="D447" i="13"/>
  <c r="AD70" i="2"/>
  <c r="F66" i="12"/>
  <c r="Z124" i="2"/>
  <c r="Z111" i="2"/>
  <c r="Z109" i="2"/>
  <c r="D435" i="13"/>
  <c r="D199" i="13"/>
  <c r="D443" i="13"/>
  <c r="G77" i="12"/>
  <c r="D232" i="13"/>
  <c r="D354" i="13"/>
  <c r="D141" i="13"/>
  <c r="D19" i="13"/>
  <c r="D269" i="13"/>
  <c r="D25" i="13"/>
  <c r="D86" i="13"/>
  <c r="D196" i="13"/>
  <c r="D74" i="13"/>
  <c r="G74" i="12"/>
  <c r="G122" i="12"/>
  <c r="D366" i="13"/>
  <c r="D122" i="13"/>
  <c r="D488" i="13"/>
  <c r="Z127" i="2"/>
  <c r="Z113" i="2"/>
  <c r="D77" i="13"/>
  <c r="D370" i="13"/>
  <c r="D248" i="13"/>
  <c r="AF76" i="2"/>
  <c r="D391" i="13"/>
  <c r="D263" i="13"/>
  <c r="AF81" i="2"/>
  <c r="F77" i="12"/>
  <c r="F4" i="12"/>
  <c r="AF8" i="2"/>
  <c r="AD6" i="2"/>
  <c r="F2" i="12"/>
  <c r="D266" i="13"/>
  <c r="D22" i="13"/>
  <c r="D388" i="13"/>
  <c r="Z115" i="2"/>
  <c r="Z88" i="2"/>
  <c r="Z85" i="2"/>
  <c r="F35" i="12"/>
  <c r="AD39" i="2"/>
  <c r="AF21" i="2"/>
  <c r="AD21" i="2"/>
  <c r="D212" i="13"/>
  <c r="AD108" i="2"/>
  <c r="AD35" i="2"/>
  <c r="D39" i="13"/>
  <c r="K24" i="16"/>
  <c r="C56" i="16"/>
  <c r="N8" i="16"/>
  <c r="I56" i="16"/>
  <c r="N40" i="16"/>
  <c r="F56" i="16"/>
  <c r="I40" i="16"/>
  <c r="AC128" i="2"/>
  <c r="E25" i="17" s="1"/>
  <c r="G3" i="7" s="1"/>
  <c r="Z83" i="2"/>
  <c r="Z80" i="2"/>
  <c r="AF39" i="2"/>
  <c r="F24" i="12"/>
  <c r="G27" i="12"/>
  <c r="Z117" i="2"/>
  <c r="Z71" i="2"/>
  <c r="AL63" i="15"/>
  <c r="AL58" i="15"/>
  <c r="AL42" i="15"/>
  <c r="AL32" i="15"/>
  <c r="AL31" i="15"/>
  <c r="AL26" i="15"/>
  <c r="AL25" i="15"/>
  <c r="Z126" i="2"/>
  <c r="AD79" i="2"/>
  <c r="D283" i="13"/>
  <c r="L8" i="16"/>
  <c r="M24" i="16"/>
  <c r="C8" i="16"/>
  <c r="M40" i="16"/>
  <c r="J24" i="16"/>
  <c r="B40" i="16"/>
  <c r="L40" i="16"/>
  <c r="J56" i="16"/>
  <c r="AF43" i="2"/>
  <c r="AF105" i="2"/>
  <c r="Z107" i="2"/>
  <c r="AD116" i="2"/>
  <c r="F17" i="12"/>
  <c r="F39" i="12"/>
  <c r="Z114" i="2"/>
  <c r="Z79" i="2"/>
  <c r="L2" i="13"/>
  <c r="Z81" i="2"/>
  <c r="Z76" i="2"/>
  <c r="Z12" i="2"/>
  <c r="AL61" i="15"/>
  <c r="AL60" i="15"/>
  <c r="AL46" i="15"/>
  <c r="AL30" i="15"/>
  <c r="AL14" i="15"/>
  <c r="AL13" i="15"/>
  <c r="AL59" i="15"/>
  <c r="AL52" i="15"/>
  <c r="AL43" i="15"/>
  <c r="AL38" i="15"/>
  <c r="AL37" i="15"/>
  <c r="AL27" i="15"/>
  <c r="AL21" i="15"/>
  <c r="AL20" i="15"/>
  <c r="N61" i="16"/>
  <c r="B61" i="16"/>
  <c r="I61" i="16"/>
  <c r="C61" i="16"/>
  <c r="L61" i="16"/>
  <c r="M61" i="16"/>
  <c r="F61" i="16"/>
  <c r="K61" i="16"/>
  <c r="J61" i="16"/>
  <c r="N53" i="16"/>
  <c r="F53" i="16"/>
  <c r="C53" i="16"/>
  <c r="K53" i="16"/>
  <c r="B53" i="16"/>
  <c r="L53" i="16"/>
  <c r="M53" i="16"/>
  <c r="J53" i="16"/>
  <c r="M45" i="16"/>
  <c r="F45" i="16"/>
  <c r="I45" i="16"/>
  <c r="L45" i="16"/>
  <c r="K45" i="16"/>
  <c r="N45" i="16"/>
  <c r="B45" i="16"/>
  <c r="I37" i="16"/>
  <c r="N37" i="16"/>
  <c r="J37" i="16"/>
  <c r="K37" i="16"/>
  <c r="M37" i="16"/>
  <c r="C37" i="16"/>
  <c r="F37" i="16"/>
  <c r="B37" i="16"/>
  <c r="C29" i="16"/>
  <c r="F29" i="16"/>
  <c r="J29" i="16"/>
  <c r="K29" i="16"/>
  <c r="M29" i="16"/>
  <c r="B29" i="16"/>
  <c r="N29" i="16"/>
  <c r="I29" i="16"/>
  <c r="B21" i="16"/>
  <c r="K21" i="16"/>
  <c r="I21" i="16"/>
  <c r="M21" i="16"/>
  <c r="J21" i="16"/>
  <c r="F21" i="16"/>
  <c r="C21" i="16"/>
  <c r="L21" i="16"/>
  <c r="N21" i="16"/>
  <c r="I13" i="16"/>
  <c r="N13" i="16"/>
  <c r="M13" i="16"/>
  <c r="J13" i="16"/>
  <c r="F13" i="16"/>
  <c r="B13" i="16"/>
  <c r="C13" i="16"/>
  <c r="K13" i="16"/>
  <c r="L37" i="16"/>
  <c r="L13" i="16"/>
  <c r="L29" i="16"/>
  <c r="N59" i="16"/>
  <c r="F59" i="16"/>
  <c r="K59" i="16"/>
  <c r="L59" i="16"/>
  <c r="M59" i="16"/>
  <c r="M51" i="16"/>
  <c r="J51" i="16"/>
  <c r="B51" i="16"/>
  <c r="K51" i="16"/>
  <c r="F51" i="16"/>
  <c r="N51" i="16"/>
  <c r="C43" i="16"/>
  <c r="K43" i="16"/>
  <c r="F43" i="16"/>
  <c r="I43" i="16"/>
  <c r="M43" i="16"/>
  <c r="L43" i="16"/>
  <c r="N43" i="16"/>
  <c r="L35" i="16"/>
  <c r="F35" i="16"/>
  <c r="J35" i="16"/>
  <c r="B35" i="16"/>
  <c r="I35" i="16"/>
  <c r="N35" i="16"/>
  <c r="C27" i="16"/>
  <c r="M27" i="16"/>
  <c r="N27" i="16"/>
  <c r="L27" i="16"/>
  <c r="F27" i="16"/>
  <c r="N19" i="16"/>
  <c r="F19" i="16"/>
  <c r="L19" i="16"/>
  <c r="I19" i="16"/>
  <c r="M19" i="16"/>
  <c r="M11" i="16"/>
  <c r="I11" i="16"/>
  <c r="F11" i="16"/>
  <c r="J11" i="16"/>
  <c r="N11" i="16"/>
  <c r="L11" i="16"/>
  <c r="B11" i="16"/>
  <c r="M35" i="16"/>
  <c r="K19" i="16"/>
  <c r="C11" i="16"/>
  <c r="B27" i="16"/>
  <c r="K35" i="16"/>
  <c r="I51" i="16"/>
  <c r="J59" i="16"/>
  <c r="I27" i="16"/>
  <c r="C51" i="16"/>
  <c r="F63" i="12"/>
  <c r="AC66" i="2"/>
  <c r="E24" i="17" s="1"/>
  <c r="F3" i="7" s="1"/>
  <c r="AC67" i="2"/>
  <c r="S24" i="17" s="1"/>
  <c r="I3" i="7" s="1"/>
  <c r="AL57" i="15"/>
  <c r="AL41" i="15"/>
  <c r="J55" i="16"/>
  <c r="L47" i="16"/>
  <c r="C47" i="16"/>
  <c r="N47" i="16"/>
  <c r="K39" i="16"/>
  <c r="J39" i="16"/>
  <c r="L39" i="16"/>
  <c r="L31" i="16"/>
  <c r="C31" i="16"/>
  <c r="N31" i="16"/>
  <c r="J31" i="16"/>
  <c r="N23" i="16"/>
  <c r="B15" i="16"/>
  <c r="I15" i="16"/>
  <c r="L15" i="16"/>
  <c r="K15" i="16"/>
  <c r="M15" i="16"/>
  <c r="I57" i="16"/>
  <c r="L57" i="16"/>
  <c r="J57" i="16"/>
  <c r="F49" i="16"/>
  <c r="C49" i="16"/>
  <c r="K49" i="16"/>
  <c r="I41" i="16"/>
  <c r="L41" i="16"/>
  <c r="F41" i="16"/>
  <c r="L33" i="16"/>
  <c r="J33" i="16"/>
  <c r="K33" i="16"/>
  <c r="B33" i="16"/>
  <c r="N25" i="16"/>
  <c r="M25" i="16"/>
  <c r="F25" i="16"/>
  <c r="I25" i="16"/>
  <c r="C17" i="16"/>
  <c r="B17" i="16"/>
  <c r="J17" i="16"/>
  <c r="N9" i="16"/>
  <c r="L9" i="16"/>
  <c r="I9" i="16"/>
  <c r="AG33" i="2" l="1"/>
  <c r="L17" i="15"/>
  <c r="K17" i="15" s="1"/>
  <c r="L25" i="15"/>
  <c r="L18" i="15"/>
  <c r="L16" i="15"/>
  <c r="K16" i="15" s="1"/>
  <c r="L24" i="15"/>
  <c r="K24" i="15" s="1"/>
  <c r="L19" i="15"/>
  <c r="K19" i="15" s="1"/>
  <c r="L20" i="15"/>
  <c r="K20" i="15" s="1"/>
  <c r="L13" i="15"/>
  <c r="K13" i="15" s="1"/>
  <c r="L21" i="15"/>
  <c r="K21" i="15" s="1"/>
  <c r="L14" i="15"/>
  <c r="K14" i="15" s="1"/>
  <c r="L22" i="15"/>
  <c r="K22" i="15" s="1"/>
  <c r="L15" i="15"/>
  <c r="K15" i="15" s="1"/>
  <c r="L23" i="15"/>
  <c r="K23" i="15" s="1"/>
  <c r="L32" i="15"/>
  <c r="K32" i="15" s="1"/>
  <c r="L43" i="15"/>
  <c r="K43" i="15" s="1"/>
  <c r="L37" i="15"/>
  <c r="K37" i="15" s="1"/>
  <c r="L27" i="15"/>
  <c r="K27" i="15" s="1"/>
  <c r="L38" i="15"/>
  <c r="K38" i="15" s="1"/>
  <c r="L31" i="15"/>
  <c r="K31" i="15" s="1"/>
  <c r="L57" i="15"/>
  <c r="K57" i="15" s="1"/>
  <c r="L41" i="15"/>
  <c r="K41" i="15" s="1"/>
  <c r="L52" i="15"/>
  <c r="K52" i="15" s="1"/>
  <c r="L46" i="15"/>
  <c r="K46" i="15" s="1"/>
  <c r="L42" i="15"/>
  <c r="K42" i="15" s="1"/>
  <c r="L58" i="15"/>
  <c r="K58" i="15" s="1"/>
  <c r="L63" i="15"/>
  <c r="K63" i="15" s="1"/>
  <c r="L39" i="15"/>
  <c r="K39" i="15" s="1"/>
  <c r="L40" i="15"/>
  <c r="K40" i="15" s="1"/>
  <c r="L33" i="15"/>
  <c r="K33" i="15" s="1"/>
  <c r="L50" i="15"/>
  <c r="K50" i="15" s="1"/>
  <c r="L30" i="15"/>
  <c r="K30" i="15" s="1"/>
  <c r="L36" i="15"/>
  <c r="K36" i="15" s="1"/>
  <c r="L49" i="15"/>
  <c r="K49" i="15" s="1"/>
  <c r="L55" i="15"/>
  <c r="K55" i="15" s="1"/>
  <c r="L56" i="15"/>
  <c r="K56" i="15" s="1"/>
  <c r="L64" i="15"/>
  <c r="K64" i="15" s="1"/>
  <c r="L65" i="15"/>
  <c r="K65" i="15" s="1"/>
  <c r="L53" i="15"/>
  <c r="K53" i="15" s="1"/>
  <c r="L45" i="15"/>
  <c r="K45" i="15" s="1"/>
  <c r="L59" i="15"/>
  <c r="K59" i="15" s="1"/>
  <c r="L60" i="15"/>
  <c r="K60" i="15" s="1"/>
  <c r="L61" i="15"/>
  <c r="K61" i="15" s="1"/>
  <c r="K25" i="15"/>
  <c r="L26" i="15"/>
  <c r="K26" i="15" s="1"/>
  <c r="L29" i="15"/>
  <c r="K29" i="15" s="1"/>
  <c r="L35" i="15"/>
  <c r="K35" i="15" s="1"/>
  <c r="L51" i="15"/>
  <c r="K51" i="15" s="1"/>
  <c r="L47" i="15"/>
  <c r="K47" i="15" s="1"/>
  <c r="K12" i="15"/>
  <c r="L44" i="15"/>
  <c r="K44" i="15" s="1"/>
  <c r="L48" i="15"/>
  <c r="K48" i="15" s="1"/>
  <c r="L62" i="15"/>
  <c r="K62" i="15" s="1"/>
  <c r="K18" i="15"/>
  <c r="L28" i="15"/>
  <c r="K28" i="15" s="1"/>
  <c r="L34" i="15"/>
  <c r="K34" i="15" s="1"/>
  <c r="L54" i="15"/>
  <c r="K54" i="15" s="1"/>
  <c r="H3" i="7"/>
  <c r="K3" i="7"/>
  <c r="E26" i="17"/>
  <c r="S26" i="17"/>
  <c r="O34" i="17" s="1"/>
  <c r="T34" i="17" s="1"/>
  <c r="AG52" i="2"/>
  <c r="A49" i="12"/>
  <c r="A55" i="12"/>
  <c r="AG59" i="2"/>
  <c r="A48" i="12"/>
  <c r="A72" i="12"/>
  <c r="A113" i="12"/>
  <c r="A84" i="12"/>
  <c r="Z63" i="2"/>
  <c r="AG63" i="2" s="1"/>
  <c r="A117" i="12"/>
  <c r="A68" i="12"/>
  <c r="Z64" i="2"/>
  <c r="A114" i="12"/>
  <c r="Z28" i="2"/>
  <c r="AG28" i="2" s="1"/>
  <c r="Z90" i="2"/>
  <c r="A83" i="12"/>
  <c r="A89" i="12"/>
  <c r="A77" i="12"/>
  <c r="A76" i="12"/>
  <c r="A111" i="12"/>
  <c r="A6" i="12"/>
  <c r="Z27" i="2"/>
  <c r="A90" i="12"/>
  <c r="A69" i="12"/>
  <c r="A99" i="12"/>
  <c r="Z32" i="2"/>
  <c r="AG32" i="2" s="1"/>
  <c r="Z34" i="2"/>
  <c r="Z92" i="2"/>
  <c r="AG92" i="2" s="1"/>
  <c r="Z31" i="2"/>
  <c r="AG93" i="2"/>
  <c r="A19" i="12"/>
  <c r="A31" i="12"/>
  <c r="A91" i="12"/>
  <c r="Z41" i="2"/>
  <c r="AG41" i="2" s="1"/>
  <c r="A94" i="12"/>
  <c r="A104" i="12"/>
  <c r="Z36" i="2"/>
  <c r="AG36" i="2" s="1"/>
  <c r="A73" i="12"/>
  <c r="Z60" i="2"/>
  <c r="AG60" i="2" s="1"/>
  <c r="A26" i="12"/>
  <c r="A106" i="12"/>
  <c r="A97" i="12"/>
  <c r="A42" i="12"/>
  <c r="A105" i="12"/>
  <c r="Z54" i="2"/>
  <c r="A96" i="12"/>
  <c r="A102" i="12"/>
  <c r="Z20" i="2"/>
  <c r="A38" i="12"/>
  <c r="A44" i="12"/>
  <c r="Z47" i="2"/>
  <c r="A67" i="12"/>
  <c r="Z61" i="2"/>
  <c r="AG61" i="2" s="1"/>
  <c r="Z78" i="2"/>
  <c r="AG78" i="2" s="1"/>
  <c r="Z57" i="2"/>
  <c r="A71" i="12"/>
  <c r="A8" i="12"/>
  <c r="Z29" i="2"/>
  <c r="AG29" i="2" s="1"/>
  <c r="A9" i="12"/>
  <c r="Z97" i="2"/>
  <c r="AG97" i="2" s="1"/>
  <c r="Z38" i="2"/>
  <c r="Z120" i="2"/>
  <c r="AG120" i="2" s="1"/>
  <c r="A41" i="12"/>
  <c r="A22" i="12"/>
  <c r="A35" i="12"/>
  <c r="A123" i="12"/>
  <c r="A100" i="12"/>
  <c r="Z19" i="2"/>
  <c r="AG19" i="2" s="1"/>
  <c r="Z18" i="2"/>
  <c r="Z17" i="2"/>
  <c r="AG17" i="2" s="1"/>
  <c r="Z55" i="2"/>
  <c r="AG55" i="2" s="1"/>
  <c r="AG45" i="2"/>
  <c r="AG39" i="2"/>
  <c r="A85" i="12"/>
  <c r="A121" i="12"/>
  <c r="A45" i="12"/>
  <c r="A40" i="12"/>
  <c r="A80" i="12"/>
  <c r="A87" i="12"/>
  <c r="A103" i="12"/>
  <c r="A98" i="12"/>
  <c r="A7" i="12"/>
  <c r="Z116" i="2"/>
  <c r="A92" i="12"/>
  <c r="Z58" i="2"/>
  <c r="AG58" i="2" s="1"/>
  <c r="A70" i="12"/>
  <c r="A95" i="12"/>
  <c r="A122" i="12"/>
  <c r="A79" i="12"/>
  <c r="AG74" i="2"/>
  <c r="Y6" i="2"/>
  <c r="Z43" i="2"/>
  <c r="AG43" i="2" s="1"/>
  <c r="Z22" i="2"/>
  <c r="Z122" i="2"/>
  <c r="AG122" i="2" s="1"/>
  <c r="A47" i="12"/>
  <c r="A20" i="12"/>
  <c r="A78" i="12"/>
  <c r="Z56" i="2"/>
  <c r="AG56" i="2" s="1"/>
  <c r="A109" i="12"/>
  <c r="Z62" i="2"/>
  <c r="AG62" i="2" s="1"/>
  <c r="Z16" i="2"/>
  <c r="A115" i="12"/>
  <c r="A11" i="12"/>
  <c r="A75" i="12"/>
  <c r="Z21" i="2"/>
  <c r="AG21" i="2" s="1"/>
  <c r="A107" i="12"/>
  <c r="A101" i="12"/>
  <c r="A110" i="12"/>
  <c r="Z37" i="2"/>
  <c r="AG37" i="2" s="1"/>
  <c r="A81" i="12"/>
  <c r="A120" i="12"/>
  <c r="AG15" i="2"/>
  <c r="AG91" i="2"/>
  <c r="A66" i="12"/>
  <c r="Z86" i="2"/>
  <c r="AG86" i="2" s="1"/>
  <c r="AG26" i="2"/>
  <c r="AG24" i="2"/>
  <c r="A10" i="12"/>
  <c r="AG49" i="2"/>
  <c r="A119" i="12"/>
  <c r="D233" i="13"/>
  <c r="D143" i="13"/>
  <c r="G21" i="12"/>
  <c r="D427" i="13"/>
  <c r="G33" i="12"/>
  <c r="D255" i="13"/>
  <c r="D399" i="13"/>
  <c r="G114" i="12"/>
  <c r="D384" i="13"/>
  <c r="G18" i="12"/>
  <c r="D18" i="13"/>
  <c r="D262" i="13"/>
  <c r="D55" i="13"/>
  <c r="D33" i="13"/>
  <c r="D155" i="13"/>
  <c r="G61" i="12"/>
  <c r="AG118" i="2"/>
  <c r="G47" i="12"/>
  <c r="D47" i="13"/>
  <c r="D245" i="13"/>
  <c r="AG77" i="2"/>
  <c r="D181" i="13"/>
  <c r="D123" i="13"/>
  <c r="D145" i="13"/>
  <c r="D413" i="13"/>
  <c r="D51" i="13"/>
  <c r="D59" i="13"/>
  <c r="D237" i="13"/>
  <c r="D477" i="13"/>
  <c r="D111" i="13"/>
  <c r="D425" i="13"/>
  <c r="G59" i="12"/>
  <c r="D151" i="13"/>
  <c r="G111" i="12"/>
  <c r="D302" i="13"/>
  <c r="D52" i="13"/>
  <c r="D169" i="13"/>
  <c r="D194" i="13"/>
  <c r="D133" i="13"/>
  <c r="D60" i="13"/>
  <c r="D11" i="13"/>
  <c r="G29" i="12"/>
  <c r="D395" i="13"/>
  <c r="D273" i="13"/>
  <c r="D95" i="13"/>
  <c r="G52" i="12"/>
  <c r="D16" i="13"/>
  <c r="D183" i="13"/>
  <c r="D61" i="13"/>
  <c r="D417" i="13"/>
  <c r="D21" i="13"/>
  <c r="D387" i="13"/>
  <c r="D217" i="13"/>
  <c r="G118" i="12"/>
  <c r="D402" i="13"/>
  <c r="D416" i="13"/>
  <c r="D289" i="13"/>
  <c r="G58" i="12"/>
  <c r="D296" i="13"/>
  <c r="D167" i="13"/>
  <c r="D389" i="13"/>
  <c r="D424" i="13"/>
  <c r="D173" i="13"/>
  <c r="D180" i="13"/>
  <c r="D295" i="13"/>
  <c r="D272" i="13"/>
  <c r="D377" i="13"/>
  <c r="D481" i="13"/>
  <c r="D475" i="13"/>
  <c r="D28" i="13"/>
  <c r="D148" i="13"/>
  <c r="G32" i="12"/>
  <c r="D102" i="13"/>
  <c r="D392" i="13"/>
  <c r="G92" i="12"/>
  <c r="D360" i="13"/>
  <c r="D214" i="13"/>
  <c r="D418" i="13"/>
  <c r="D336" i="13"/>
  <c r="G115" i="12"/>
  <c r="D409" i="13"/>
  <c r="D154" i="13"/>
  <c r="D116" i="13"/>
  <c r="G26" i="12"/>
  <c r="D238" i="13"/>
  <c r="D209" i="13"/>
  <c r="D442" i="13"/>
  <c r="G38" i="12"/>
  <c r="D150" i="13"/>
  <c r="D115" i="13"/>
  <c r="D482" i="13"/>
  <c r="D164" i="13"/>
  <c r="D394" i="13"/>
  <c r="D270" i="13"/>
  <c r="D92" i="13"/>
  <c r="D132" i="13"/>
  <c r="G55" i="12"/>
  <c r="D287" i="13"/>
  <c r="D453" i="13"/>
  <c r="D76" i="13"/>
  <c r="D376" i="13"/>
  <c r="D362" i="13"/>
  <c r="D367" i="13"/>
  <c r="D436" i="13"/>
  <c r="D260" i="13"/>
  <c r="D118" i="13"/>
  <c r="D288" i="13"/>
  <c r="D314" i="13"/>
  <c r="D70" i="13"/>
  <c r="D240" i="13"/>
  <c r="D421" i="13"/>
  <c r="G123" i="12"/>
  <c r="D276" i="13"/>
  <c r="D398" i="13"/>
  <c r="D192" i="13"/>
  <c r="D299" i="13"/>
  <c r="AG108" i="2"/>
  <c r="AG96" i="2"/>
  <c r="AG73" i="2"/>
  <c r="AG119" i="2"/>
  <c r="G36" i="12"/>
  <c r="D65" i="13"/>
  <c r="D40" i="13"/>
  <c r="AG104" i="2"/>
  <c r="AG103" i="2"/>
  <c r="D346" i="13"/>
  <c r="D224" i="13"/>
  <c r="G102" i="12"/>
  <c r="AF71" i="2"/>
  <c r="D230" i="13"/>
  <c r="D84" i="13"/>
  <c r="D24" i="13"/>
  <c r="D146" i="13"/>
  <c r="D352" i="13"/>
  <c r="G43" i="12"/>
  <c r="D43" i="13"/>
  <c r="G117" i="12"/>
  <c r="D361" i="13"/>
  <c r="D474" i="13"/>
  <c r="D483" i="13"/>
  <c r="AG106" i="2"/>
  <c r="D365" i="13"/>
  <c r="G108" i="12"/>
  <c r="G23" i="12"/>
  <c r="D390" i="13"/>
  <c r="D339" i="13"/>
  <c r="D117" i="13"/>
  <c r="G109" i="12"/>
  <c r="D231" i="13"/>
  <c r="D353" i="13"/>
  <c r="D430" i="13"/>
  <c r="AF72" i="2"/>
  <c r="AD72" i="2"/>
  <c r="D434" i="13" s="1"/>
  <c r="D187" i="13"/>
  <c r="G64" i="12"/>
  <c r="D186" i="13"/>
  <c r="AF68" i="2"/>
  <c r="F64" i="12"/>
  <c r="D308" i="13"/>
  <c r="G40" i="12"/>
  <c r="D284" i="13"/>
  <c r="D10" i="13"/>
  <c r="D160" i="13"/>
  <c r="D268" i="13"/>
  <c r="D267" i="13"/>
  <c r="D309" i="13"/>
  <c r="G65" i="12"/>
  <c r="D162" i="13"/>
  <c r="D280" i="13"/>
  <c r="D36" i="13"/>
  <c r="D135" i="13"/>
  <c r="D379" i="13"/>
  <c r="D241" i="13"/>
  <c r="D119" i="13"/>
  <c r="D363" i="13"/>
  <c r="G119" i="12"/>
  <c r="D257" i="13"/>
  <c r="G10" i="12"/>
  <c r="D13" i="13"/>
  <c r="D422" i="13"/>
  <c r="D178" i="13"/>
  <c r="D300" i="13"/>
  <c r="D56" i="13"/>
  <c r="G60" i="12"/>
  <c r="D304" i="13"/>
  <c r="D200" i="13"/>
  <c r="D78" i="13"/>
  <c r="D444" i="13"/>
  <c r="D322" i="13"/>
  <c r="G78" i="12"/>
  <c r="D221" i="13"/>
  <c r="D465" i="13"/>
  <c r="G99" i="12"/>
  <c r="D99" i="13"/>
  <c r="D343" i="13"/>
  <c r="D461" i="13"/>
  <c r="D206" i="13"/>
  <c r="D358" i="13"/>
  <c r="D236" i="13"/>
  <c r="G72" i="12"/>
  <c r="G42" i="12"/>
  <c r="D426" i="13"/>
  <c r="D480" i="13"/>
  <c r="D382" i="13"/>
  <c r="D138" i="13"/>
  <c r="D213" i="13"/>
  <c r="G91" i="12"/>
  <c r="D91" i="13"/>
  <c r="D335" i="13"/>
  <c r="D457" i="13"/>
  <c r="D311" i="13"/>
  <c r="F67" i="12"/>
  <c r="D38" i="13"/>
  <c r="D404" i="13"/>
  <c r="D315" i="13"/>
  <c r="G71" i="12"/>
  <c r="D71" i="13"/>
  <c r="D437" i="13"/>
  <c r="D193" i="13"/>
  <c r="G44" i="12"/>
  <c r="D410" i="13"/>
  <c r="D166" i="13"/>
  <c r="D210" i="13"/>
  <c r="D454" i="13"/>
  <c r="G88" i="12"/>
  <c r="D332" i="13"/>
  <c r="AF11" i="2"/>
  <c r="AD11" i="2"/>
  <c r="G7" i="12" s="1"/>
  <c r="G6" i="12"/>
  <c r="D250" i="13"/>
  <c r="F6" i="12"/>
  <c r="AF10" i="2"/>
  <c r="AF12" i="2"/>
  <c r="AD12" i="2"/>
  <c r="F8" i="12"/>
  <c r="D6" i="13"/>
  <c r="D128" i="13"/>
  <c r="G67" i="12"/>
  <c r="D67" i="13"/>
  <c r="D189" i="13"/>
  <c r="AU78" i="2"/>
  <c r="AV78" i="2" s="1"/>
  <c r="AF9" i="2"/>
  <c r="F5" i="12"/>
  <c r="AD9" i="2"/>
  <c r="F3" i="12"/>
  <c r="AD7" i="2"/>
  <c r="D125" i="13" s="1"/>
  <c r="D176" i="13"/>
  <c r="G54" i="12"/>
  <c r="D467" i="13"/>
  <c r="D101" i="13"/>
  <c r="D223" i="13"/>
  <c r="D345" i="13"/>
  <c r="G83" i="12"/>
  <c r="D83" i="13"/>
  <c r="D327" i="13"/>
  <c r="D449" i="13"/>
  <c r="D205" i="13"/>
  <c r="D445" i="13"/>
  <c r="D79" i="13"/>
  <c r="G79" i="12"/>
  <c r="D201" i="13"/>
  <c r="D323" i="13"/>
  <c r="G100" i="12"/>
  <c r="D100" i="13"/>
  <c r="D222" i="13"/>
  <c r="D344" i="13"/>
  <c r="D466" i="13"/>
  <c r="D20" i="13"/>
  <c r="D142" i="13"/>
  <c r="D264" i="13"/>
  <c r="G20" i="12"/>
  <c r="D386" i="13"/>
  <c r="D179" i="13"/>
  <c r="D301" i="13"/>
  <c r="D57" i="13"/>
  <c r="D423" i="13"/>
  <c r="G57" i="12"/>
  <c r="D328" i="13"/>
  <c r="D121" i="13"/>
  <c r="G121" i="12"/>
  <c r="D487" i="13"/>
  <c r="D286" i="13"/>
  <c r="D42" i="13"/>
  <c r="D459" i="13"/>
  <c r="G93" i="12"/>
  <c r="D337" i="13"/>
  <c r="D215" i="13"/>
  <c r="D93" i="13"/>
  <c r="D420" i="13"/>
  <c r="D473" i="13"/>
  <c r="D351" i="13"/>
  <c r="D107" i="13"/>
  <c r="D229" i="13"/>
  <c r="G107" i="12"/>
  <c r="D46" i="13"/>
  <c r="G46" i="12"/>
  <c r="D290" i="13"/>
  <c r="G101" i="12"/>
  <c r="D54" i="13"/>
  <c r="D412" i="13"/>
  <c r="D450" i="13"/>
  <c r="D50" i="13"/>
  <c r="D172" i="13"/>
  <c r="G50" i="12"/>
  <c r="D87" i="13"/>
  <c r="G87" i="12"/>
  <c r="D415" i="13"/>
  <c r="G49" i="12"/>
  <c r="D171" i="13"/>
  <c r="D293" i="13"/>
  <c r="D49" i="13"/>
  <c r="D198" i="13"/>
  <c r="D320" i="13"/>
  <c r="D411" i="13"/>
  <c r="G45" i="12"/>
  <c r="D316" i="13"/>
  <c r="D72" i="13"/>
  <c r="AG88" i="2"/>
  <c r="AG76" i="2"/>
  <c r="AG98" i="2"/>
  <c r="AG83" i="2"/>
  <c r="G104" i="12"/>
  <c r="D104" i="13"/>
  <c r="D226" i="13"/>
  <c r="D470" i="13"/>
  <c r="D348" i="13"/>
  <c r="AG124" i="2"/>
  <c r="AG79" i="2"/>
  <c r="AG107" i="2"/>
  <c r="AG80" i="2"/>
  <c r="D401" i="13"/>
  <c r="G35" i="12"/>
  <c r="D35" i="13"/>
  <c r="D279" i="13"/>
  <c r="D157" i="13"/>
  <c r="AG113" i="2"/>
  <c r="AG127" i="2"/>
  <c r="AG81" i="2"/>
  <c r="AG126" i="2"/>
  <c r="AG94" i="2"/>
  <c r="AG85" i="2"/>
  <c r="G2" i="12"/>
  <c r="D246" i="13"/>
  <c r="D124" i="13"/>
  <c r="D368" i="13"/>
  <c r="D2" i="13"/>
  <c r="AG100" i="2"/>
  <c r="D195" i="13"/>
  <c r="D317" i="13"/>
  <c r="D73" i="13"/>
  <c r="D439" i="13"/>
  <c r="G73" i="12"/>
  <c r="D324" i="13"/>
  <c r="G80" i="12"/>
  <c r="D202" i="13"/>
  <c r="D446" i="13"/>
  <c r="D80" i="13"/>
  <c r="D478" i="13"/>
  <c r="D234" i="13"/>
  <c r="G112" i="12"/>
  <c r="D356" i="13"/>
  <c r="D112" i="13"/>
  <c r="D75" i="13"/>
  <c r="G75" i="12"/>
  <c r="D197" i="13"/>
  <c r="D319" i="13"/>
  <c r="D441" i="13"/>
  <c r="AG102" i="2"/>
  <c r="AG114" i="2"/>
  <c r="AG115" i="2"/>
  <c r="AG117" i="2"/>
  <c r="D153" i="13"/>
  <c r="D31" i="13"/>
  <c r="G31" i="12"/>
  <c r="D397" i="13"/>
  <c r="D275" i="13"/>
  <c r="D261" i="13"/>
  <c r="D17" i="13"/>
  <c r="G17" i="12"/>
  <c r="D383" i="13"/>
  <c r="D139" i="13"/>
  <c r="AG109" i="2"/>
  <c r="AG111" i="2"/>
  <c r="D188" i="13"/>
  <c r="D66" i="13"/>
  <c r="D310" i="13"/>
  <c r="G66" i="12"/>
  <c r="D432" i="13"/>
  <c r="AG95" i="2"/>
  <c r="AG105" i="2"/>
  <c r="AG121" i="2"/>
  <c r="O33" i="17" l="1"/>
  <c r="T33" i="17" s="1"/>
  <c r="Y7" i="2"/>
  <c r="Y8" i="2" s="1"/>
  <c r="Z6" i="2"/>
  <c r="A12" i="12"/>
  <c r="A14" i="12"/>
  <c r="A16" i="12"/>
  <c r="A23" i="12"/>
  <c r="A86" i="12"/>
  <c r="AG90" i="2"/>
  <c r="AG16" i="2"/>
  <c r="A18" i="12"/>
  <c r="AG18" i="2"/>
  <c r="A53" i="12"/>
  <c r="AG20" i="2"/>
  <c r="A27" i="12"/>
  <c r="AG27" i="2"/>
  <c r="A60" i="12"/>
  <c r="A58" i="12"/>
  <c r="AG22" i="2"/>
  <c r="A15" i="12"/>
  <c r="A116" i="12"/>
  <c r="AG57" i="2"/>
  <c r="A37" i="12"/>
  <c r="AG31" i="2"/>
  <c r="A24" i="12"/>
  <c r="AG64" i="2"/>
  <c r="A82" i="12"/>
  <c r="A112" i="12"/>
  <c r="AG116" i="2"/>
  <c r="A34" i="12"/>
  <c r="A43" i="12"/>
  <c r="A50" i="12"/>
  <c r="AG38" i="2"/>
  <c r="A30" i="12"/>
  <c r="A33" i="12"/>
  <c r="A52" i="12"/>
  <c r="A13" i="12"/>
  <c r="A93" i="12"/>
  <c r="A32" i="12"/>
  <c r="AG34" i="2"/>
  <c r="A39" i="12"/>
  <c r="A74" i="12"/>
  <c r="A88" i="12"/>
  <c r="A54" i="12"/>
  <c r="A51" i="12"/>
  <c r="A25" i="12"/>
  <c r="A57" i="12"/>
  <c r="AG47" i="2"/>
  <c r="AG54" i="2"/>
  <c r="A17" i="12"/>
  <c r="A118" i="12"/>
  <c r="A56" i="12"/>
  <c r="A28" i="12"/>
  <c r="A59" i="12"/>
  <c r="D247" i="13"/>
  <c r="G68" i="12"/>
  <c r="D369" i="13"/>
  <c r="D190" i="13"/>
  <c r="D68" i="13"/>
  <c r="D312" i="13"/>
  <c r="D3" i="13"/>
  <c r="G3" i="12"/>
  <c r="AU79" i="2"/>
  <c r="AU80" i="2" s="1"/>
  <c r="AU81" i="2" s="1"/>
  <c r="D251" i="13"/>
  <c r="D129" i="13"/>
  <c r="D373" i="13"/>
  <c r="D7" i="13"/>
  <c r="D130" i="13"/>
  <c r="D374" i="13"/>
  <c r="G8" i="12"/>
  <c r="D252" i="13"/>
  <c r="D8" i="13"/>
  <c r="D5" i="13"/>
  <c r="D127" i="13"/>
  <c r="D371" i="13"/>
  <c r="D249" i="13"/>
  <c r="G5" i="12"/>
  <c r="Z7" i="2" l="1"/>
  <c r="A369" i="13" s="1"/>
  <c r="Y9" i="2"/>
  <c r="Z8" i="2"/>
  <c r="A126" i="13" s="1"/>
  <c r="A246" i="13"/>
  <c r="A368" i="13"/>
  <c r="A124" i="13"/>
  <c r="A2" i="13"/>
  <c r="A2" i="12"/>
  <c r="AG6" i="2"/>
  <c r="AV80" i="2"/>
  <c r="AV79" i="2"/>
  <c r="AU82" i="2"/>
  <c r="AV81" i="2"/>
  <c r="A3" i="13" l="1"/>
  <c r="A247" i="13"/>
  <c r="A3" i="12"/>
  <c r="AG7" i="2"/>
  <c r="AG8" i="2"/>
  <c r="A125" i="13"/>
  <c r="Y10" i="2"/>
  <c r="Y11" i="2" s="1"/>
  <c r="Z9" i="2"/>
  <c r="AG9" i="2" s="1"/>
  <c r="A4" i="13"/>
  <c r="A4" i="12"/>
  <c r="AU83" i="2"/>
  <c r="AV82" i="2"/>
  <c r="A5" i="13" l="1"/>
  <c r="A5" i="12"/>
  <c r="AU84" i="2"/>
  <c r="AV83" i="2"/>
  <c r="Y12" i="2"/>
  <c r="AG10" i="2"/>
  <c r="AU85" i="2" l="1"/>
  <c r="AV84" i="2"/>
  <c r="Y13" i="2"/>
  <c r="AG11" i="2"/>
  <c r="AU86" i="2" l="1"/>
  <c r="AV85" i="2"/>
  <c r="Y14" i="2"/>
  <c r="Y15" i="2" s="1"/>
  <c r="Y16" i="2" s="1"/>
  <c r="Y17" i="2" s="1"/>
  <c r="Y18" i="2" s="1"/>
  <c r="Y19" i="2" s="1"/>
  <c r="Y20" i="2" s="1"/>
  <c r="Y21" i="2" s="1"/>
  <c r="Y22" i="2" s="1"/>
  <c r="Y23" i="2" s="1"/>
  <c r="Y24" i="2" s="1"/>
  <c r="Y25" i="2" s="1"/>
  <c r="Y26" i="2" s="1"/>
  <c r="Y27" i="2" s="1"/>
  <c r="Y28" i="2" s="1"/>
  <c r="Y29" i="2" s="1"/>
  <c r="Y30" i="2" s="1"/>
  <c r="Y31" i="2" s="1"/>
  <c r="Y32" i="2" s="1"/>
  <c r="Y33" i="2" s="1"/>
  <c r="Y34" i="2" s="1"/>
  <c r="Y35" i="2" s="1"/>
  <c r="Y36" i="2" s="1"/>
  <c r="Y37" i="2" s="1"/>
  <c r="Y38" i="2" s="1"/>
  <c r="Y39" i="2" s="1"/>
  <c r="Y40" i="2" s="1"/>
  <c r="Y41" i="2" s="1"/>
  <c r="Y42" i="2" s="1"/>
  <c r="Y43" i="2" s="1"/>
  <c r="Y44" i="2" s="1"/>
  <c r="Y45" i="2" s="1"/>
  <c r="Y46" i="2" s="1"/>
  <c r="Y47" i="2" s="1"/>
  <c r="Y48" i="2" s="1"/>
  <c r="Y49" i="2" s="1"/>
  <c r="Y50" i="2" s="1"/>
  <c r="Y51" i="2" s="1"/>
  <c r="Y52" i="2" s="1"/>
  <c r="Y53" i="2" s="1"/>
  <c r="Y54" i="2" s="1"/>
  <c r="Y55" i="2" s="1"/>
  <c r="Y56" i="2" s="1"/>
  <c r="Y57" i="2" s="1"/>
  <c r="Y58" i="2" s="1"/>
  <c r="Y59" i="2" s="1"/>
  <c r="Y60" i="2" s="1"/>
  <c r="Y61" i="2" s="1"/>
  <c r="Y62" i="2" s="1"/>
  <c r="Y63" i="2" s="1"/>
  <c r="Y64" i="2" s="1"/>
  <c r="Y65" i="2" s="1"/>
  <c r="Y66" i="2" s="1"/>
  <c r="Y67" i="2" s="1"/>
  <c r="Y68" i="2" s="1"/>
  <c r="AG12" i="2"/>
  <c r="Y69" i="2" l="1"/>
  <c r="Z68" i="2"/>
  <c r="AU87" i="2"/>
  <c r="AV86" i="2"/>
  <c r="AG13" i="2"/>
  <c r="AG71" i="2"/>
  <c r="A308" i="13" l="1"/>
  <c r="A430" i="13"/>
  <c r="A64" i="13"/>
  <c r="A186" i="13"/>
  <c r="Y70" i="2"/>
  <c r="Y71" i="2" s="1"/>
  <c r="Y72" i="2" s="1"/>
  <c r="Y73" i="2" s="1"/>
  <c r="Y74" i="2" s="1"/>
  <c r="Y75" i="2" s="1"/>
  <c r="Y76" i="2" s="1"/>
  <c r="Y77" i="2" s="1"/>
  <c r="Y78" i="2" s="1"/>
  <c r="Y79" i="2" s="1"/>
  <c r="Y80" i="2" s="1"/>
  <c r="Y81" i="2" s="1"/>
  <c r="Y82" i="2" s="1"/>
  <c r="Y83" i="2" s="1"/>
  <c r="Y84" i="2" s="1"/>
  <c r="Y85" i="2" s="1"/>
  <c r="Y86" i="2" s="1"/>
  <c r="Y87" i="2" s="1"/>
  <c r="Y88" i="2" s="1"/>
  <c r="Y89" i="2" s="1"/>
  <c r="Y90" i="2" s="1"/>
  <c r="Y91" i="2" s="1"/>
  <c r="Y92" i="2" s="1"/>
  <c r="Y93" i="2" s="1"/>
  <c r="Y94" i="2" s="1"/>
  <c r="Y95" i="2" s="1"/>
  <c r="Y96" i="2" s="1"/>
  <c r="Y97" i="2" s="1"/>
  <c r="Y98" i="2" s="1"/>
  <c r="Y99" i="2" s="1"/>
  <c r="Y100" i="2" s="1"/>
  <c r="Y101" i="2" s="1"/>
  <c r="Y102" i="2" s="1"/>
  <c r="Y103" i="2" s="1"/>
  <c r="Y104" i="2" s="1"/>
  <c r="Y105" i="2" s="1"/>
  <c r="Y106" i="2" s="1"/>
  <c r="Y107" i="2" s="1"/>
  <c r="Y108" i="2" s="1"/>
  <c r="Y109" i="2" s="1"/>
  <c r="Y110" i="2" s="1"/>
  <c r="Y111" i="2" s="1"/>
  <c r="Y112" i="2" s="1"/>
  <c r="Y113" i="2" s="1"/>
  <c r="Y114" i="2" s="1"/>
  <c r="Y115" i="2" s="1"/>
  <c r="Y116" i="2" s="1"/>
  <c r="Y117" i="2" s="1"/>
  <c r="Y118" i="2" s="1"/>
  <c r="Y119" i="2" s="1"/>
  <c r="Y120" i="2" s="1"/>
  <c r="Y121" i="2" s="1"/>
  <c r="Y122" i="2" s="1"/>
  <c r="Y123" i="2" s="1"/>
  <c r="Y124" i="2" s="1"/>
  <c r="Y125" i="2" s="1"/>
  <c r="Y126" i="2" s="1"/>
  <c r="Y127" i="2" s="1"/>
  <c r="Z69" i="2"/>
  <c r="A64" i="12"/>
  <c r="AU88" i="2"/>
  <c r="AV87" i="2"/>
  <c r="AG70" i="2"/>
  <c r="AG68" i="2"/>
  <c r="A187" i="13" l="1"/>
  <c r="A309" i="13"/>
  <c r="AY85" i="15"/>
  <c r="BA85" i="15" s="1"/>
  <c r="A65" i="13"/>
  <c r="AY121" i="15"/>
  <c r="BA121" i="15" s="1"/>
  <c r="AY66" i="15"/>
  <c r="BA66" i="15" s="1"/>
  <c r="AY32" i="15"/>
  <c r="AY100" i="15"/>
  <c r="BA100" i="15" s="1"/>
  <c r="AY41" i="15"/>
  <c r="AY26" i="15"/>
  <c r="BA26" i="15" s="1"/>
  <c r="AY99" i="15"/>
  <c r="AY12" i="15"/>
  <c r="BA12" i="15" s="1"/>
  <c r="AY68" i="15"/>
  <c r="BA68" i="15" s="1"/>
  <c r="AY106" i="15"/>
  <c r="BA106" i="15" s="1"/>
  <c r="AY116" i="15"/>
  <c r="AY64" i="15"/>
  <c r="BA64" i="15" s="1"/>
  <c r="AY8" i="15"/>
  <c r="AY86" i="15"/>
  <c r="BA86" i="15" s="1"/>
  <c r="AY101" i="15"/>
  <c r="AY15" i="15"/>
  <c r="BA15" i="15" s="1"/>
  <c r="AY62" i="15"/>
  <c r="BA62" i="15" s="1"/>
  <c r="AY61" i="15"/>
  <c r="AY74" i="15"/>
  <c r="AY71" i="15"/>
  <c r="BA71" i="15" s="1"/>
  <c r="AY78" i="15"/>
  <c r="BA78" i="15" s="1"/>
  <c r="AY33" i="15"/>
  <c r="BA33" i="15" s="1"/>
  <c r="AY36" i="15"/>
  <c r="BA36" i="15" s="1"/>
  <c r="AY97" i="15"/>
  <c r="AY63" i="15"/>
  <c r="AY80" i="15"/>
  <c r="AY34" i="15"/>
  <c r="AY72" i="15"/>
  <c r="BA72" i="15" s="1"/>
  <c r="AY14" i="15"/>
  <c r="AY56" i="15"/>
  <c r="BA56" i="15" s="1"/>
  <c r="AY84" i="15"/>
  <c r="BA84" i="15" s="1"/>
  <c r="AY70" i="15"/>
  <c r="AY109" i="15"/>
  <c r="AY38" i="15"/>
  <c r="AY57" i="15"/>
  <c r="BA57" i="15" s="1"/>
  <c r="AY126" i="15"/>
  <c r="AY25" i="15"/>
  <c r="AY55" i="15"/>
  <c r="AY79" i="15"/>
  <c r="AY114" i="15"/>
  <c r="BA114" i="15" s="1"/>
  <c r="AY37" i="15"/>
  <c r="BA37" i="15" s="1"/>
  <c r="AY53" i="15"/>
  <c r="BA53" i="15" s="1"/>
  <c r="AY104" i="15"/>
  <c r="AY123" i="15"/>
  <c r="AY13" i="15"/>
  <c r="AY16" i="15"/>
  <c r="AY45" i="15"/>
  <c r="AY88" i="15"/>
  <c r="BA88" i="15" s="1"/>
  <c r="AY92" i="15"/>
  <c r="AY51" i="15"/>
  <c r="AY54" i="15"/>
  <c r="AY42" i="15"/>
  <c r="AY27" i="15"/>
  <c r="AY117" i="15"/>
  <c r="AY24" i="15"/>
  <c r="AY77" i="15"/>
  <c r="AY17" i="15"/>
  <c r="BA17" i="15" s="1"/>
  <c r="AY67" i="15"/>
  <c r="AY81" i="15"/>
  <c r="AY39" i="15"/>
  <c r="BA39" i="15" s="1"/>
  <c r="AY23" i="15"/>
  <c r="BA23" i="15" s="1"/>
  <c r="AY120" i="15"/>
  <c r="BA120" i="15" s="1"/>
  <c r="AY47" i="15"/>
  <c r="BA47" i="15" s="1"/>
  <c r="AY105" i="15"/>
  <c r="BA105" i="15" s="1"/>
  <c r="AY108" i="15"/>
  <c r="BA108" i="15" s="1"/>
  <c r="AY48" i="15"/>
  <c r="BA48" i="15" s="1"/>
  <c r="AY76" i="15"/>
  <c r="BA76" i="15" s="1"/>
  <c r="AY50" i="15"/>
  <c r="BA50" i="15" s="1"/>
  <c r="AY95" i="15"/>
  <c r="BA95" i="15" s="1"/>
  <c r="AY18" i="15"/>
  <c r="BA18" i="15" s="1"/>
  <c r="AY75" i="15"/>
  <c r="BA75" i="15" s="1"/>
  <c r="AY10" i="15"/>
  <c r="BA10" i="15" s="1"/>
  <c r="AY20" i="15"/>
  <c r="BA20" i="15" s="1"/>
  <c r="AY98" i="15"/>
  <c r="BA98" i="15" s="1"/>
  <c r="AY49" i="15"/>
  <c r="BA49" i="15" s="1"/>
  <c r="AY31" i="15"/>
  <c r="BA31" i="15" s="1"/>
  <c r="AY107" i="15"/>
  <c r="BA107" i="15" s="1"/>
  <c r="AY115" i="15"/>
  <c r="BA115" i="15" s="1"/>
  <c r="AY113" i="15"/>
  <c r="BA113" i="15" s="1"/>
  <c r="AY29" i="15"/>
  <c r="BA29" i="15" s="1"/>
  <c r="AY93" i="15"/>
  <c r="BA93" i="15" s="1"/>
  <c r="AY58" i="15"/>
  <c r="BA58" i="15" s="1"/>
  <c r="AY22" i="15"/>
  <c r="BA22" i="15" s="1"/>
  <c r="AY94" i="15"/>
  <c r="BA94" i="15" s="1"/>
  <c r="AY91" i="15"/>
  <c r="BA91" i="15" s="1"/>
  <c r="AY73" i="15"/>
  <c r="BA73" i="15" s="1"/>
  <c r="AY46" i="15"/>
  <c r="BA46" i="15" s="1"/>
  <c r="AY96" i="15"/>
  <c r="BA96" i="15" s="1"/>
  <c r="AY30" i="15"/>
  <c r="BA30" i="15" s="1"/>
  <c r="AG69" i="2"/>
  <c r="AY19" i="15"/>
  <c r="BA19" i="15" s="1"/>
  <c r="AY52" i="15"/>
  <c r="BA52" i="15" s="1"/>
  <c r="AY125" i="15"/>
  <c r="BA125" i="15" s="1"/>
  <c r="AY103" i="15"/>
  <c r="BA103" i="15" s="1"/>
  <c r="AY90" i="15"/>
  <c r="BA90" i="15" s="1"/>
  <c r="AY28" i="15"/>
  <c r="BA28" i="15" s="1"/>
  <c r="AY69" i="15"/>
  <c r="BA69" i="15" s="1"/>
  <c r="AY44" i="15"/>
  <c r="BA44" i="15" s="1"/>
  <c r="AY59" i="15"/>
  <c r="BA59" i="15" s="1"/>
  <c r="AY110" i="15"/>
  <c r="BA110" i="15" s="1"/>
  <c r="AY124" i="15"/>
  <c r="BA124" i="15" s="1"/>
  <c r="AY65" i="15"/>
  <c r="BA65" i="15" s="1"/>
  <c r="AY9" i="15"/>
  <c r="BA9" i="15" s="1"/>
  <c r="AY89" i="15"/>
  <c r="BA89" i="15" s="1"/>
  <c r="AY11" i="15"/>
  <c r="BA11" i="15" s="1"/>
  <c r="AY119" i="15"/>
  <c r="BA119" i="15" s="1"/>
  <c r="AY87" i="15"/>
  <c r="BA87" i="15" s="1"/>
  <c r="AY102" i="15"/>
  <c r="BA102" i="15" s="1"/>
  <c r="AY35" i="15"/>
  <c r="BA35" i="15" s="1"/>
  <c r="AY122" i="15"/>
  <c r="BA122" i="15" s="1"/>
  <c r="AY21" i="15"/>
  <c r="BA21" i="15" s="1"/>
  <c r="AY112" i="15"/>
  <c r="BA112" i="15" s="1"/>
  <c r="AY82" i="15"/>
  <c r="BA82" i="15" s="1"/>
  <c r="AY40" i="15"/>
  <c r="BA40" i="15" s="1"/>
  <c r="AY60" i="15"/>
  <c r="BA60" i="15" s="1"/>
  <c r="AY118" i="15"/>
  <c r="BA118" i="15" s="1"/>
  <c r="AY111" i="15"/>
  <c r="BA111" i="15" s="1"/>
  <c r="AY43" i="15"/>
  <c r="BA43" i="15" s="1"/>
  <c r="AY83" i="15"/>
  <c r="BA83" i="15" s="1"/>
  <c r="A65" i="12"/>
  <c r="AU89" i="2"/>
  <c r="AV88" i="2"/>
  <c r="AY7" i="15"/>
  <c r="AG72" i="2"/>
  <c r="AZ121" i="15" l="1"/>
  <c r="AZ81" i="15"/>
  <c r="BA81" i="15"/>
  <c r="AZ54" i="15"/>
  <c r="BA54" i="15"/>
  <c r="AZ104" i="15"/>
  <c r="BA104" i="15"/>
  <c r="AZ34" i="15"/>
  <c r="BA34" i="15"/>
  <c r="AZ74" i="15"/>
  <c r="BA74" i="15"/>
  <c r="AZ116" i="15"/>
  <c r="BA116" i="15"/>
  <c r="AZ32" i="15"/>
  <c r="BA32" i="15"/>
  <c r="AZ42" i="15"/>
  <c r="BA42" i="15"/>
  <c r="AZ67" i="15"/>
  <c r="BA67" i="15"/>
  <c r="AZ51" i="15"/>
  <c r="BA51" i="15"/>
  <c r="AZ38" i="15"/>
  <c r="BA38" i="15"/>
  <c r="AZ80" i="15"/>
  <c r="BA80" i="15"/>
  <c r="AZ61" i="15"/>
  <c r="BA61" i="15"/>
  <c r="AZ92" i="15"/>
  <c r="BA92" i="15"/>
  <c r="AZ109" i="15"/>
  <c r="BA109" i="15"/>
  <c r="AZ63" i="15"/>
  <c r="BA63" i="15"/>
  <c r="AZ126" i="15"/>
  <c r="BA126" i="15"/>
  <c r="AZ77" i="15"/>
  <c r="BA77" i="15"/>
  <c r="AZ70" i="15"/>
  <c r="BA70" i="15"/>
  <c r="AZ97" i="15"/>
  <c r="BA97" i="15"/>
  <c r="BA7" i="15"/>
  <c r="Z7" i="15" s="1"/>
  <c r="AC6" i="15"/>
  <c r="AB7" i="15"/>
  <c r="AC7" i="15"/>
  <c r="AB6" i="15"/>
  <c r="AZ24" i="15"/>
  <c r="BA24" i="15"/>
  <c r="AZ45" i="15"/>
  <c r="BA45" i="15"/>
  <c r="AZ79" i="15"/>
  <c r="BA79" i="15"/>
  <c r="AZ101" i="15"/>
  <c r="BA101" i="15"/>
  <c r="AZ99" i="15"/>
  <c r="BA99" i="15"/>
  <c r="AZ123" i="15"/>
  <c r="BA123" i="15"/>
  <c r="AZ117" i="15"/>
  <c r="BA117" i="15"/>
  <c r="AZ16" i="15"/>
  <c r="BA16" i="15"/>
  <c r="AZ55" i="15"/>
  <c r="BA55" i="15"/>
  <c r="AZ27" i="15"/>
  <c r="BA27" i="15"/>
  <c r="AZ13" i="15"/>
  <c r="BA13" i="15"/>
  <c r="AZ25" i="15"/>
  <c r="BA25" i="15"/>
  <c r="AZ14" i="15"/>
  <c r="BA14" i="15"/>
  <c r="AZ8" i="15"/>
  <c r="V6" i="15" s="1"/>
  <c r="BA8" i="15"/>
  <c r="AA7" i="15" s="1"/>
  <c r="AZ41" i="15"/>
  <c r="BA41" i="15"/>
  <c r="AZ85" i="15"/>
  <c r="AZ66" i="15"/>
  <c r="AZ106" i="15"/>
  <c r="AZ33" i="15"/>
  <c r="AZ100" i="15"/>
  <c r="AZ26" i="15"/>
  <c r="AZ64" i="15"/>
  <c r="AZ71" i="15"/>
  <c r="AZ78" i="15"/>
  <c r="AZ84" i="15"/>
  <c r="AZ36" i="15"/>
  <c r="AZ114" i="15"/>
  <c r="AZ37" i="15"/>
  <c r="AZ68" i="15"/>
  <c r="AZ88" i="15"/>
  <c r="AZ12" i="15"/>
  <c r="X7" i="15" s="1"/>
  <c r="AZ86" i="15"/>
  <c r="AZ57" i="15"/>
  <c r="AZ62" i="15"/>
  <c r="AZ17" i="15"/>
  <c r="AZ15" i="15"/>
  <c r="AZ53" i="15"/>
  <c r="AZ56" i="15"/>
  <c r="AZ72" i="15"/>
  <c r="AZ9" i="15"/>
  <c r="AZ75" i="15"/>
  <c r="AZ40" i="15"/>
  <c r="AZ103" i="15"/>
  <c r="AZ115" i="15"/>
  <c r="AZ82" i="15"/>
  <c r="AZ125" i="15"/>
  <c r="AZ91" i="15"/>
  <c r="AZ95" i="15"/>
  <c r="AZ23" i="15"/>
  <c r="AZ112" i="15"/>
  <c r="AZ110" i="15"/>
  <c r="AZ52" i="15"/>
  <c r="AZ94" i="15"/>
  <c r="AZ31" i="15"/>
  <c r="AZ50" i="15"/>
  <c r="AZ39" i="15"/>
  <c r="AZ83" i="15"/>
  <c r="AZ21" i="15"/>
  <c r="AZ59" i="15"/>
  <c r="AZ19" i="15"/>
  <c r="AZ22" i="15"/>
  <c r="AZ49" i="15"/>
  <c r="AZ76" i="15"/>
  <c r="AZ87" i="15"/>
  <c r="AZ90" i="15"/>
  <c r="AZ113" i="15"/>
  <c r="AZ119" i="15"/>
  <c r="AZ18" i="15"/>
  <c r="AZ107" i="15"/>
  <c r="AZ122" i="15"/>
  <c r="AZ44" i="15"/>
  <c r="AZ98" i="15"/>
  <c r="AZ111" i="15"/>
  <c r="AZ69" i="15"/>
  <c r="AZ30" i="15"/>
  <c r="AZ93" i="15"/>
  <c r="AZ20" i="15"/>
  <c r="AZ108" i="15"/>
  <c r="AZ60" i="15"/>
  <c r="AZ46" i="15"/>
  <c r="AZ47" i="15"/>
  <c r="AZ65" i="15"/>
  <c r="AZ73" i="15"/>
  <c r="AZ120" i="15"/>
  <c r="AZ124" i="15"/>
  <c r="AZ43" i="15"/>
  <c r="AZ58" i="15"/>
  <c r="AZ48" i="15"/>
  <c r="AZ35" i="15"/>
  <c r="AZ11" i="15"/>
  <c r="W6" i="15" s="1"/>
  <c r="AZ118" i="15"/>
  <c r="AZ102" i="15"/>
  <c r="AZ89" i="15"/>
  <c r="AZ28" i="15"/>
  <c r="AZ96" i="15"/>
  <c r="AZ29" i="15"/>
  <c r="AZ10" i="15"/>
  <c r="AZ105" i="15"/>
  <c r="AR7" i="15"/>
  <c r="AP6" i="15"/>
  <c r="AO6" i="15"/>
  <c r="AR6" i="15"/>
  <c r="AQ6" i="15"/>
  <c r="AO7" i="15"/>
  <c r="AP7" i="15"/>
  <c r="AQ7" i="15"/>
  <c r="AZ7" i="15"/>
  <c r="U7" i="15" s="1"/>
  <c r="AU90" i="2"/>
  <c r="AV89" i="2"/>
  <c r="M10" i="15"/>
  <c r="C10" i="15" s="1"/>
  <c r="M11" i="15"/>
  <c r="C11" i="15" s="1"/>
  <c r="A6" i="16"/>
  <c r="E6" i="16" s="1"/>
  <c r="B10" i="15"/>
  <c r="B11" i="15"/>
  <c r="A7" i="16"/>
  <c r="E7" i="16" s="1"/>
  <c r="Y10" i="15" l="1"/>
  <c r="A10" i="15"/>
  <c r="Y11" i="15"/>
  <c r="A11" i="15"/>
  <c r="Z6" i="15"/>
  <c r="V7" i="15"/>
  <c r="AA6" i="15"/>
  <c r="W7" i="15"/>
  <c r="U6" i="15"/>
  <c r="X6" i="15"/>
  <c r="M7" i="15"/>
  <c r="AU91" i="2"/>
  <c r="AV90" i="2"/>
  <c r="M8" i="15"/>
  <c r="M9" i="15"/>
  <c r="L6" i="16"/>
  <c r="M6" i="16"/>
  <c r="I6" i="16"/>
  <c r="C6" i="16"/>
  <c r="F6" i="16"/>
  <c r="K6" i="16"/>
  <c r="J6" i="16"/>
  <c r="B6" i="16"/>
  <c r="N6" i="16"/>
  <c r="N7" i="16"/>
  <c r="C7" i="16"/>
  <c r="I7" i="16"/>
  <c r="K7" i="16"/>
  <c r="M7" i="16"/>
  <c r="B7" i="16"/>
  <c r="F7" i="16"/>
  <c r="J7" i="16"/>
  <c r="L7" i="16"/>
  <c r="Y8" i="15" l="1"/>
  <c r="A4" i="16" s="1"/>
  <c r="A8" i="15"/>
  <c r="A9" i="15" s="1"/>
  <c r="AE9" i="15"/>
  <c r="Y9" i="15"/>
  <c r="M6" i="15"/>
  <c r="AU92" i="2"/>
  <c r="AV91" i="2"/>
  <c r="I4" i="16"/>
  <c r="L4" i="16"/>
  <c r="B4" i="16"/>
  <c r="N4" i="16"/>
  <c r="F4" i="16"/>
  <c r="M4" i="16"/>
  <c r="J4" i="16"/>
  <c r="AF9" i="15"/>
  <c r="AD9" i="15"/>
  <c r="AG9" i="15"/>
  <c r="A5" i="16"/>
  <c r="H5" i="16" s="1"/>
  <c r="AE11" i="15"/>
  <c r="AD11" i="15"/>
  <c r="AF10" i="15"/>
  <c r="AE10" i="15"/>
  <c r="AG10" i="15"/>
  <c r="AD10" i="15"/>
  <c r="AG8" i="15"/>
  <c r="AF8" i="15"/>
  <c r="AE8" i="15"/>
  <c r="AD8" i="15"/>
  <c r="K4" i="16" l="1"/>
  <c r="H4" i="16"/>
  <c r="E4" i="16"/>
  <c r="C4" i="16"/>
  <c r="F5" i="16"/>
  <c r="E5" i="16"/>
  <c r="AU93" i="2"/>
  <c r="AV92" i="2"/>
  <c r="J5" i="16"/>
  <c r="B5" i="16"/>
  <c r="K5" i="16"/>
  <c r="C5" i="16"/>
  <c r="N5" i="16"/>
  <c r="L5" i="16"/>
  <c r="M5" i="16"/>
  <c r="I5" i="16"/>
  <c r="AN11" i="15"/>
  <c r="AN10" i="15"/>
  <c r="AE6" i="15" l="1"/>
  <c r="AF6" i="15"/>
  <c r="AD6" i="15"/>
  <c r="AG6" i="15"/>
  <c r="AD7" i="15"/>
  <c r="AF7" i="15"/>
  <c r="AE7" i="15"/>
  <c r="AG7" i="15"/>
  <c r="AU94" i="2"/>
  <c r="AV93" i="2"/>
  <c r="BH7" i="15" l="1"/>
  <c r="BC7" i="15"/>
  <c r="BF55" i="15"/>
  <c r="BI80" i="15"/>
  <c r="BJ59" i="15"/>
  <c r="BC37" i="15"/>
  <c r="BL107" i="15"/>
  <c r="BH108" i="15"/>
  <c r="BD45" i="15"/>
  <c r="BF109" i="15"/>
  <c r="BI118" i="15"/>
  <c r="BN106" i="15"/>
  <c r="BJ19" i="15"/>
  <c r="BL125" i="15"/>
  <c r="BC30" i="15"/>
  <c r="BC91" i="15"/>
  <c r="BG24" i="15"/>
  <c r="BN10" i="15"/>
  <c r="BF36" i="15"/>
  <c r="BF106" i="15"/>
  <c r="BD86" i="15"/>
  <c r="BJ41" i="15"/>
  <c r="BM125" i="15"/>
  <c r="BD91" i="15"/>
  <c r="BH101" i="15"/>
  <c r="BC31" i="15"/>
  <c r="BG71" i="15"/>
  <c r="BC117" i="15"/>
  <c r="BC32" i="15"/>
  <c r="BI79" i="15"/>
  <c r="BM19" i="15"/>
  <c r="BI114" i="15"/>
  <c r="BD32" i="15"/>
  <c r="BJ119" i="15"/>
  <c r="BF54" i="15"/>
  <c r="BG98" i="15"/>
  <c r="BG87" i="15"/>
  <c r="BE101" i="15"/>
  <c r="BD42" i="15"/>
  <c r="BK45" i="15"/>
  <c r="BK49" i="15"/>
  <c r="BN55" i="15"/>
  <c r="BK67" i="15"/>
  <c r="BE34" i="15"/>
  <c r="BL66" i="15"/>
  <c r="BK96" i="15"/>
  <c r="BD126" i="15"/>
  <c r="BK100" i="15"/>
  <c r="BI9" i="15"/>
  <c r="BH33" i="15"/>
  <c r="BK86" i="15"/>
  <c r="BL110" i="15"/>
  <c r="BG112" i="15"/>
  <c r="BF61" i="15"/>
  <c r="BH109" i="15"/>
  <c r="BM36" i="15"/>
  <c r="BI42" i="15"/>
  <c r="BD96" i="15"/>
  <c r="BK97" i="15"/>
  <c r="BD78" i="15"/>
  <c r="BE105" i="15"/>
  <c r="BF98" i="15"/>
  <c r="BG120" i="15"/>
  <c r="BN34" i="15"/>
  <c r="BF120" i="15"/>
  <c r="BN120" i="15"/>
  <c r="BC82" i="15"/>
  <c r="BJ16" i="15"/>
  <c r="BI60" i="15"/>
  <c r="BK123" i="15"/>
  <c r="BC41" i="15"/>
  <c r="BI81" i="15"/>
  <c r="BC34" i="15"/>
  <c r="BF105" i="15"/>
  <c r="BI28" i="15"/>
  <c r="BF115" i="15"/>
  <c r="BF89" i="15"/>
  <c r="BJ35" i="15"/>
  <c r="BF44" i="15"/>
  <c r="BM67" i="15"/>
  <c r="BD119" i="15"/>
  <c r="BM27" i="15"/>
  <c r="BM108" i="15"/>
  <c r="BC40" i="15"/>
  <c r="BN101" i="15"/>
  <c r="BM87" i="15"/>
  <c r="BM37" i="15"/>
  <c r="BC11" i="15"/>
  <c r="BH79" i="15"/>
  <c r="BF81" i="15"/>
  <c r="BG9" i="15"/>
  <c r="BM32" i="15"/>
  <c r="BI25" i="15"/>
  <c r="BK98" i="15"/>
  <c r="BG72" i="15"/>
  <c r="BI98" i="15"/>
  <c r="BK82" i="15"/>
  <c r="BK75" i="15"/>
  <c r="BK112" i="15"/>
  <c r="BH90" i="15"/>
  <c r="BJ73" i="15"/>
  <c r="BK108" i="15"/>
  <c r="BL82" i="15"/>
  <c r="BE46" i="15"/>
  <c r="BH14" i="15"/>
  <c r="BD66" i="15"/>
  <c r="BK68" i="15"/>
  <c r="BL76" i="15"/>
  <c r="BN66" i="15"/>
  <c r="BG73" i="15"/>
  <c r="BE94" i="15"/>
  <c r="BL74" i="15"/>
  <c r="BI52" i="15"/>
  <c r="BG15" i="15"/>
  <c r="BH68" i="15"/>
  <c r="BM44" i="15"/>
  <c r="BG63" i="15"/>
  <c r="BF58" i="15"/>
  <c r="BC57" i="15"/>
  <c r="BL31" i="15"/>
  <c r="BF111" i="15"/>
  <c r="BN40" i="15"/>
  <c r="BK101" i="15"/>
  <c r="BD99" i="15"/>
  <c r="BL62" i="15"/>
  <c r="BM41" i="15"/>
  <c r="BK77" i="15"/>
  <c r="BH61" i="15"/>
  <c r="BI7" i="15"/>
  <c r="BG70" i="15"/>
  <c r="BJ125" i="15"/>
  <c r="BG18" i="15"/>
  <c r="BF85" i="15"/>
  <c r="BM9" i="15"/>
  <c r="BG102" i="15"/>
  <c r="BE96" i="15"/>
  <c r="BM13" i="15"/>
  <c r="BJ72" i="15"/>
  <c r="BG44" i="15"/>
  <c r="BI61" i="15"/>
  <c r="BE119" i="15"/>
  <c r="BH39" i="15"/>
  <c r="BM42" i="15"/>
  <c r="BD118" i="15"/>
  <c r="BD77" i="15"/>
  <c r="BL60" i="15"/>
  <c r="BF21" i="15"/>
  <c r="BL102" i="15"/>
  <c r="BD62" i="15"/>
  <c r="BC23" i="15"/>
  <c r="BK105" i="15"/>
  <c r="BN76" i="15"/>
  <c r="BL123" i="15"/>
  <c r="BL83" i="15"/>
  <c r="BH53" i="15"/>
  <c r="BG85" i="15"/>
  <c r="BG84" i="15"/>
  <c r="BC119" i="15"/>
  <c r="BI51" i="15"/>
  <c r="BJ85" i="15"/>
  <c r="BL114" i="15"/>
  <c r="BJ123" i="15"/>
  <c r="BN25" i="15"/>
  <c r="BE42" i="15"/>
  <c r="BH103" i="15"/>
  <c r="BI30" i="15"/>
  <c r="BL44" i="15"/>
  <c r="BC51" i="15"/>
  <c r="BC105" i="15"/>
  <c r="BK76" i="15"/>
  <c r="BI24" i="15"/>
  <c r="BC16" i="15"/>
  <c r="BF28" i="15"/>
  <c r="BK91" i="15"/>
  <c r="BE67" i="15"/>
  <c r="BG96" i="15"/>
  <c r="BN72" i="15"/>
  <c r="BD14" i="15"/>
  <c r="BE35" i="15"/>
  <c r="BE72" i="15"/>
  <c r="BJ109" i="15"/>
  <c r="BN27" i="15"/>
  <c r="BE44" i="15"/>
  <c r="BD122" i="15"/>
  <c r="BM80" i="15"/>
  <c r="BM81" i="15"/>
  <c r="BD22" i="15"/>
  <c r="BJ77" i="15"/>
  <c r="BL108" i="15"/>
  <c r="BI67" i="15"/>
  <c r="BI69" i="15"/>
  <c r="BF76" i="15"/>
  <c r="BJ65" i="15"/>
  <c r="BN116" i="15"/>
  <c r="BN8" i="15"/>
  <c r="BI73" i="15"/>
  <c r="BK102" i="15"/>
  <c r="BF60" i="15"/>
  <c r="BL18" i="15"/>
  <c r="BJ110" i="15"/>
  <c r="BF42" i="15"/>
  <c r="BL70" i="15"/>
  <c r="BE68" i="15"/>
  <c r="BE100" i="15"/>
  <c r="BD69" i="15"/>
  <c r="BD94" i="15"/>
  <c r="BE86" i="15"/>
  <c r="BM105" i="15"/>
  <c r="BK18" i="15"/>
  <c r="BI27" i="15"/>
  <c r="BL12" i="15"/>
  <c r="BK38" i="15"/>
  <c r="BC58" i="15"/>
  <c r="BH45" i="15"/>
  <c r="BE106" i="15"/>
  <c r="BE36" i="15"/>
  <c r="BN79" i="15"/>
  <c r="BN80" i="15"/>
  <c r="BC92" i="15"/>
  <c r="BD39" i="15"/>
  <c r="BL101" i="15"/>
  <c r="BE74" i="15"/>
  <c r="BF63" i="15"/>
  <c r="BN113" i="15"/>
  <c r="BE9" i="15"/>
  <c r="BK27" i="15"/>
  <c r="BJ90" i="15"/>
  <c r="BM69" i="15"/>
  <c r="BE55" i="15"/>
  <c r="BJ120" i="15"/>
  <c r="BF87" i="15"/>
  <c r="BJ44" i="15"/>
  <c r="BK62" i="15"/>
  <c r="BN54" i="15"/>
  <c r="BI57" i="15"/>
  <c r="BK30" i="15"/>
  <c r="BK13" i="15"/>
  <c r="BC97" i="15"/>
  <c r="BL26" i="15"/>
  <c r="BL25" i="15"/>
  <c r="BH49" i="15"/>
  <c r="BF41" i="15"/>
  <c r="BJ29" i="15"/>
  <c r="BE38" i="15"/>
  <c r="BN46" i="15"/>
  <c r="BE25" i="15"/>
  <c r="BG69" i="15"/>
  <c r="BE28" i="15"/>
  <c r="BE37" i="15"/>
  <c r="BL22" i="15"/>
  <c r="BK52" i="15"/>
  <c r="BG48" i="15"/>
  <c r="BE43" i="15"/>
  <c r="BN36" i="15"/>
  <c r="BK48" i="15"/>
  <c r="BM114" i="15"/>
  <c r="BL53" i="15"/>
  <c r="BI41" i="15"/>
  <c r="BE27" i="15"/>
  <c r="BE114" i="15"/>
  <c r="BI50" i="15"/>
  <c r="BD33" i="15"/>
  <c r="BG33" i="15"/>
  <c r="BN52" i="15"/>
  <c r="BC67" i="15"/>
  <c r="BC74" i="15"/>
  <c r="BI124" i="15"/>
  <c r="BM102" i="15"/>
  <c r="BE26" i="15"/>
  <c r="BD97" i="15"/>
  <c r="BJ106" i="15"/>
  <c r="BC17" i="15"/>
  <c r="BI77" i="15"/>
  <c r="BN87" i="15"/>
  <c r="BK84" i="15"/>
  <c r="BN119" i="15"/>
  <c r="BG12" i="15"/>
  <c r="BM51" i="15"/>
  <c r="BM70" i="15"/>
  <c r="BL27" i="15"/>
  <c r="BM107" i="15"/>
  <c r="BM8" i="15"/>
  <c r="BC15" i="15"/>
  <c r="BK89" i="15"/>
  <c r="BM99" i="15"/>
  <c r="BL33" i="15"/>
  <c r="BL75" i="15"/>
  <c r="BG93" i="15"/>
  <c r="BN29" i="15"/>
  <c r="BH99" i="15"/>
  <c r="BJ99" i="15"/>
  <c r="BI109" i="15"/>
  <c r="BE66" i="15"/>
  <c r="BG95" i="15"/>
  <c r="BE29" i="15"/>
  <c r="BE23" i="15"/>
  <c r="BD93" i="15"/>
  <c r="BI10" i="15"/>
  <c r="BK81" i="15"/>
  <c r="BE16" i="15"/>
  <c r="BI68" i="15"/>
  <c r="BE81" i="15"/>
  <c r="BK55" i="15"/>
  <c r="BG65" i="15"/>
  <c r="BG23" i="15"/>
  <c r="BH86" i="15"/>
  <c r="BD10" i="15"/>
  <c r="BH57" i="15"/>
  <c r="BH92" i="15"/>
  <c r="BF17" i="15"/>
  <c r="BD23" i="15"/>
  <c r="BH70" i="15"/>
  <c r="BL85" i="15"/>
  <c r="BI20" i="15"/>
  <c r="BM116" i="15"/>
  <c r="BG68" i="15"/>
  <c r="BN65" i="15"/>
  <c r="BN45" i="15"/>
  <c r="BN99" i="15"/>
  <c r="BN43" i="15"/>
  <c r="BC68" i="15"/>
  <c r="BJ80" i="15"/>
  <c r="BD28" i="15"/>
  <c r="BM31" i="15"/>
  <c r="BF43" i="15"/>
  <c r="BK54" i="15"/>
  <c r="BL122" i="15"/>
  <c r="BD75" i="15"/>
  <c r="BJ58" i="15"/>
  <c r="BH77" i="15"/>
  <c r="BG75" i="15"/>
  <c r="BK44" i="15"/>
  <c r="BJ87" i="15"/>
  <c r="BM28" i="15"/>
  <c r="BK59" i="15"/>
  <c r="BG41" i="15"/>
  <c r="BN13" i="15"/>
  <c r="BG108" i="15"/>
  <c r="BG40" i="15"/>
  <c r="BC18" i="15"/>
  <c r="BH24" i="15"/>
  <c r="BJ54" i="15"/>
  <c r="BC85" i="15"/>
  <c r="BN57" i="15"/>
  <c r="BL47" i="15"/>
  <c r="BF91" i="15"/>
  <c r="BN39" i="15"/>
  <c r="BF65" i="15"/>
  <c r="BL79" i="15"/>
  <c r="BI115" i="15"/>
  <c r="BC73" i="15"/>
  <c r="BN85" i="15"/>
  <c r="BE24" i="15"/>
  <c r="BM17" i="15"/>
  <c r="BI88" i="15"/>
  <c r="BG7" i="15"/>
  <c r="BK126" i="15"/>
  <c r="BC20" i="15"/>
  <c r="BN19" i="15"/>
  <c r="BH37" i="15"/>
  <c r="BM72" i="15"/>
  <c r="BJ25" i="15"/>
  <c r="BH64" i="15"/>
  <c r="BM71" i="15"/>
  <c r="BF68" i="15"/>
  <c r="BD120" i="15"/>
  <c r="BI125" i="15"/>
  <c r="BE64" i="15"/>
  <c r="BD114" i="15"/>
  <c r="BE122" i="15"/>
  <c r="BM52" i="15"/>
  <c r="BF113" i="15"/>
  <c r="BD26" i="15"/>
  <c r="BF8" i="15"/>
  <c r="BM33" i="15"/>
  <c r="BL99" i="15"/>
  <c r="BL23" i="15"/>
  <c r="BM7" i="15"/>
  <c r="BC44" i="15"/>
  <c r="BK46" i="15"/>
  <c r="BG58" i="15"/>
  <c r="BH121" i="15"/>
  <c r="BC115" i="15"/>
  <c r="BK119" i="15"/>
  <c r="BJ88" i="15"/>
  <c r="BE90" i="15"/>
  <c r="BF23" i="15"/>
  <c r="BK61" i="15"/>
  <c r="BH111" i="15"/>
  <c r="BE78" i="15"/>
  <c r="BM34" i="15"/>
  <c r="BF70" i="15"/>
  <c r="BL69" i="15"/>
  <c r="BF97" i="15"/>
  <c r="BH105" i="15"/>
  <c r="BF33" i="15"/>
  <c r="BG90" i="15"/>
  <c r="BH110" i="15"/>
  <c r="BL14" i="15"/>
  <c r="BL11" i="15"/>
  <c r="BG36" i="15"/>
  <c r="BN71" i="15"/>
  <c r="BF24" i="15"/>
  <c r="BK85" i="15"/>
  <c r="BG17" i="15"/>
  <c r="BM121" i="15"/>
  <c r="BG91" i="15"/>
  <c r="BH58" i="15"/>
  <c r="BG117" i="15"/>
  <c r="BE56" i="15"/>
  <c r="BN14" i="15"/>
  <c r="BD43" i="15"/>
  <c r="BN50" i="15"/>
  <c r="BD116" i="15"/>
  <c r="BJ10" i="15"/>
  <c r="BM120" i="15"/>
  <c r="BI72" i="15"/>
  <c r="BE71" i="15"/>
  <c r="BE45" i="15"/>
  <c r="BF93" i="15"/>
  <c r="BD29" i="15"/>
  <c r="BM65" i="15"/>
  <c r="BN111" i="15"/>
  <c r="BH36" i="15"/>
  <c r="BJ30" i="15"/>
  <c r="BL89" i="15"/>
  <c r="BJ92" i="15"/>
  <c r="BM77" i="15"/>
  <c r="BL35" i="15"/>
  <c r="BH19" i="15"/>
  <c r="BN67" i="15"/>
  <c r="BM22" i="15"/>
  <c r="BG60" i="15"/>
  <c r="BK95" i="15"/>
  <c r="BC49" i="15"/>
  <c r="BG125" i="15"/>
  <c r="BC69" i="15"/>
  <c r="BH83" i="15"/>
  <c r="BG59" i="15"/>
  <c r="BJ14" i="15"/>
  <c r="BM89" i="15"/>
  <c r="BN18" i="15"/>
  <c r="BN124" i="15"/>
  <c r="BK78" i="15"/>
  <c r="BF118" i="15"/>
  <c r="BN49" i="15"/>
  <c r="BE95" i="15"/>
  <c r="BI66" i="15"/>
  <c r="BH93" i="15"/>
  <c r="BL52" i="15"/>
  <c r="BK39" i="15"/>
  <c r="BG81" i="15"/>
  <c r="BD13" i="15"/>
  <c r="BN59" i="15"/>
  <c r="BF38" i="15"/>
  <c r="BC22" i="15"/>
  <c r="BK99" i="15"/>
  <c r="BJ116" i="15"/>
  <c r="BJ21" i="15"/>
  <c r="BE69" i="15"/>
  <c r="BC89" i="15"/>
  <c r="BJ51" i="15"/>
  <c r="BC123" i="15"/>
  <c r="BK22" i="15"/>
  <c r="BH126" i="15"/>
  <c r="BH16" i="15"/>
  <c r="BD108" i="15"/>
  <c r="BI58" i="15"/>
  <c r="BH12" i="15"/>
  <c r="BM91" i="15"/>
  <c r="BD115" i="15"/>
  <c r="BF96" i="15"/>
  <c r="BL126" i="15"/>
  <c r="BJ70" i="15"/>
  <c r="BD107" i="15"/>
  <c r="BK10" i="15"/>
  <c r="BJ101" i="15"/>
  <c r="BH47" i="15"/>
  <c r="BM84" i="15"/>
  <c r="BE13" i="15"/>
  <c r="BF83" i="15"/>
  <c r="BI46" i="15"/>
  <c r="BM85" i="15"/>
  <c r="BD47" i="15"/>
  <c r="BE84" i="15"/>
  <c r="BG62" i="15"/>
  <c r="BD8" i="15"/>
  <c r="BM106" i="15"/>
  <c r="BL94" i="15"/>
  <c r="BD37" i="15"/>
  <c r="BC43" i="15"/>
  <c r="BD109" i="15"/>
  <c r="BN97" i="15"/>
  <c r="BG105" i="15"/>
  <c r="BE57" i="15"/>
  <c r="BH40" i="15"/>
  <c r="BI87" i="15"/>
  <c r="BF94" i="15"/>
  <c r="BI123" i="15"/>
  <c r="BF27" i="15"/>
  <c r="BN109" i="15"/>
  <c r="BK41" i="15"/>
  <c r="BG94" i="15"/>
  <c r="BI75" i="15"/>
  <c r="BF114" i="15"/>
  <c r="BC118" i="15"/>
  <c r="BL120" i="15"/>
  <c r="BF62" i="15"/>
  <c r="BC39" i="15"/>
  <c r="BF19" i="15"/>
  <c r="BL42" i="15"/>
  <c r="BN75" i="15"/>
  <c r="BF53" i="15"/>
  <c r="BJ28" i="15"/>
  <c r="BM64" i="15"/>
  <c r="BL80" i="15"/>
  <c r="BN84" i="15"/>
  <c r="BK103" i="15"/>
  <c r="BL119" i="15"/>
  <c r="BF95" i="15"/>
  <c r="BE124" i="15"/>
  <c r="BC71" i="15"/>
  <c r="BC95" i="15"/>
  <c r="BN33" i="15"/>
  <c r="BC14" i="15"/>
  <c r="BE14" i="15"/>
  <c r="BE123" i="15"/>
  <c r="BN126" i="15"/>
  <c r="BH25" i="15"/>
  <c r="BF82" i="15"/>
  <c r="BH78" i="15"/>
  <c r="BG28" i="15"/>
  <c r="BG55" i="15"/>
  <c r="BJ42" i="15"/>
  <c r="BL71" i="15"/>
  <c r="BF52" i="15"/>
  <c r="BG110" i="15"/>
  <c r="BI83" i="15"/>
  <c r="BJ12" i="15"/>
  <c r="BC64" i="15"/>
  <c r="BJ8" i="15"/>
  <c r="BD21" i="15"/>
  <c r="BI89" i="15"/>
  <c r="BD95" i="15"/>
  <c r="BE73" i="15"/>
  <c r="BH8" i="15"/>
  <c r="BF26" i="15"/>
  <c r="BN125" i="15"/>
  <c r="BH56" i="15"/>
  <c r="BJ113" i="15"/>
  <c r="BD81" i="15"/>
  <c r="BC86" i="15"/>
  <c r="BG64" i="15"/>
  <c r="BN38" i="15"/>
  <c r="BC10" i="15"/>
  <c r="BN15" i="15"/>
  <c r="BG34" i="15"/>
  <c r="BK8" i="15"/>
  <c r="BC55" i="15"/>
  <c r="BN73" i="15"/>
  <c r="BM78" i="15"/>
  <c r="BD59" i="15"/>
  <c r="BE126" i="15"/>
  <c r="BM11" i="15"/>
  <c r="BJ9" i="15"/>
  <c r="BI8" i="15"/>
  <c r="BM86" i="15"/>
  <c r="BL13" i="15"/>
  <c r="BD73" i="15"/>
  <c r="BN92" i="15"/>
  <c r="BJ102" i="15"/>
  <c r="BN47" i="15"/>
  <c r="BH80" i="15"/>
  <c r="BK58" i="15"/>
  <c r="BJ76" i="15"/>
  <c r="BD18" i="15"/>
  <c r="BN110" i="15"/>
  <c r="BK51" i="15"/>
  <c r="BH65" i="15"/>
  <c r="BM90" i="15"/>
  <c r="BI65" i="15"/>
  <c r="BG97" i="15"/>
  <c r="BD30" i="15"/>
  <c r="BH43" i="15"/>
  <c r="BN28" i="15"/>
  <c r="BK33" i="15"/>
  <c r="BC66" i="15"/>
  <c r="BI63" i="15"/>
  <c r="BJ69" i="15"/>
  <c r="BH63" i="15"/>
  <c r="BI95" i="15"/>
  <c r="BD53" i="15"/>
  <c r="BG50" i="15"/>
  <c r="BM30" i="15"/>
  <c r="BH67" i="15"/>
  <c r="BG124" i="15"/>
  <c r="BL113" i="15"/>
  <c r="BI108" i="15"/>
  <c r="BC33" i="15"/>
  <c r="BK60" i="15"/>
  <c r="BG82" i="15"/>
  <c r="BM45" i="15"/>
  <c r="BM48" i="15"/>
  <c r="BJ75" i="15"/>
  <c r="BJ39" i="15"/>
  <c r="BI23" i="15"/>
  <c r="BD19" i="15"/>
  <c r="BM88" i="15"/>
  <c r="BN56" i="15"/>
  <c r="BG13" i="15"/>
  <c r="BM92" i="15"/>
  <c r="BG29" i="15"/>
  <c r="BC110" i="15"/>
  <c r="BL115" i="15"/>
  <c r="BJ107" i="15"/>
  <c r="BG77" i="15"/>
  <c r="BG123" i="15"/>
  <c r="BL40" i="15"/>
  <c r="BJ18" i="15"/>
  <c r="BK17" i="15"/>
  <c r="BL64" i="15"/>
  <c r="BJ98" i="15"/>
  <c r="BF22" i="15"/>
  <c r="BD25" i="15"/>
  <c r="BE80" i="15"/>
  <c r="BI18" i="15"/>
  <c r="BI106" i="15"/>
  <c r="BH102" i="15"/>
  <c r="BE99" i="15"/>
  <c r="BF121" i="15"/>
  <c r="BL105" i="15"/>
  <c r="BJ11" i="15"/>
  <c r="BC38" i="15"/>
  <c r="BD80" i="15"/>
  <c r="BJ112" i="15"/>
  <c r="BN60" i="15"/>
  <c r="BD12" i="15"/>
  <c r="BN16" i="15"/>
  <c r="BI37" i="15"/>
  <c r="BE21" i="15"/>
  <c r="BH72" i="15"/>
  <c r="BI33" i="15"/>
  <c r="BE41" i="15"/>
  <c r="BM50" i="15"/>
  <c r="BN21" i="15"/>
  <c r="BE107" i="15"/>
  <c r="BI34" i="15"/>
  <c r="BC72" i="15"/>
  <c r="BK26" i="15"/>
  <c r="BJ7" i="15"/>
  <c r="BL20" i="15"/>
  <c r="BH32" i="15"/>
  <c r="BN30" i="15"/>
  <c r="BD92" i="15"/>
  <c r="BG22" i="15"/>
  <c r="BJ23" i="15"/>
  <c r="BD72" i="15"/>
  <c r="BF59" i="15"/>
  <c r="BK74" i="15"/>
  <c r="BK125" i="15"/>
  <c r="BD111" i="15"/>
  <c r="BD50" i="15"/>
  <c r="BE22" i="15"/>
  <c r="BN83" i="15"/>
  <c r="BJ95" i="15"/>
  <c r="BJ96" i="15"/>
  <c r="BK104" i="15"/>
  <c r="BJ61" i="15"/>
  <c r="BC13" i="15"/>
  <c r="BG116" i="15"/>
  <c r="BL49" i="15"/>
  <c r="BI86" i="15"/>
  <c r="BM55" i="15"/>
  <c r="BG113" i="15"/>
  <c r="BJ36" i="15"/>
  <c r="BM58" i="15"/>
  <c r="BL16" i="15"/>
  <c r="BJ82" i="15"/>
  <c r="BF108" i="15"/>
  <c r="BK120" i="15"/>
  <c r="BE116" i="15"/>
  <c r="BH27" i="15"/>
  <c r="BL112" i="15"/>
  <c r="BJ122" i="15"/>
  <c r="BC87" i="15"/>
  <c r="BI38" i="15"/>
  <c r="BH113" i="15"/>
  <c r="BI29" i="15"/>
  <c r="BF14" i="15"/>
  <c r="BI53" i="15"/>
  <c r="BK9" i="15"/>
  <c r="BJ126" i="15"/>
  <c r="BF92" i="15"/>
  <c r="BG38" i="15"/>
  <c r="BD117" i="15"/>
  <c r="BI85" i="15"/>
  <c r="BN94" i="15"/>
  <c r="BC19" i="15"/>
  <c r="BD20" i="15"/>
  <c r="BD100" i="15"/>
  <c r="BD11" i="15"/>
  <c r="BL43" i="15"/>
  <c r="BK107" i="15"/>
  <c r="BJ15" i="15"/>
  <c r="BH20" i="15"/>
  <c r="BL67" i="15"/>
  <c r="BE108" i="15"/>
  <c r="BD58" i="15"/>
  <c r="BC56" i="15"/>
  <c r="BM111" i="15"/>
  <c r="BI120" i="15"/>
  <c r="BD101" i="15"/>
  <c r="BI91" i="15"/>
  <c r="BI112" i="15"/>
  <c r="BG39" i="15"/>
  <c r="BD98" i="15"/>
  <c r="BK111" i="15"/>
  <c r="BJ94" i="15"/>
  <c r="BN96" i="15"/>
  <c r="BC77" i="15"/>
  <c r="BK109" i="15"/>
  <c r="BI122" i="15"/>
  <c r="BH104" i="15"/>
  <c r="BM93" i="15"/>
  <c r="BI78" i="15"/>
  <c r="BG8" i="15"/>
  <c r="BM98" i="15"/>
  <c r="BD27" i="15"/>
  <c r="BL96" i="15"/>
  <c r="BK114" i="15"/>
  <c r="BC29" i="15"/>
  <c r="BD57" i="15"/>
  <c r="BN20" i="15"/>
  <c r="BI126" i="15"/>
  <c r="BC111" i="15"/>
  <c r="BL78" i="15"/>
  <c r="BH54" i="15"/>
  <c r="BF104" i="15"/>
  <c r="BH44" i="15"/>
  <c r="BH74" i="15"/>
  <c r="BD36" i="15"/>
  <c r="BM95" i="15"/>
  <c r="BC113" i="15"/>
  <c r="BF72" i="15"/>
  <c r="BN115" i="15"/>
  <c r="BL7" i="15"/>
  <c r="BK37" i="15"/>
  <c r="BJ43" i="15"/>
  <c r="BH75" i="15"/>
  <c r="BN112" i="15"/>
  <c r="BD60" i="15"/>
  <c r="BJ47" i="15"/>
  <c r="BN95" i="15"/>
  <c r="BD54" i="15"/>
  <c r="BF31" i="15"/>
  <c r="BN44" i="15"/>
  <c r="BE75" i="15"/>
  <c r="BE104" i="15"/>
  <c r="BD112" i="15"/>
  <c r="BD49" i="15"/>
  <c r="BD24" i="15"/>
  <c r="BH89" i="15"/>
  <c r="BL39" i="15"/>
  <c r="BL73" i="15"/>
  <c r="BL97" i="15"/>
  <c r="BF47" i="15"/>
  <c r="BC25" i="15"/>
  <c r="BE70" i="15"/>
  <c r="BF102" i="15"/>
  <c r="BH48" i="15"/>
  <c r="BF48" i="15"/>
  <c r="BC124" i="15"/>
  <c r="BG21" i="15"/>
  <c r="BM56" i="15"/>
  <c r="BN117" i="15"/>
  <c r="BH73" i="15"/>
  <c r="BK50" i="15"/>
  <c r="BD113" i="15"/>
  <c r="BC48" i="15"/>
  <c r="BL90" i="15"/>
  <c r="BH34" i="15"/>
  <c r="BD56" i="15"/>
  <c r="BE79" i="15"/>
  <c r="BH100" i="15"/>
  <c r="BL34" i="15"/>
  <c r="BL81" i="15"/>
  <c r="BM38" i="15"/>
  <c r="BL15" i="15"/>
  <c r="BG53" i="15"/>
  <c r="BC122" i="15"/>
  <c r="BN90" i="15"/>
  <c r="BN81" i="15"/>
  <c r="BC104" i="15"/>
  <c r="BL68" i="15"/>
  <c r="BI76" i="15"/>
  <c r="BK16" i="15"/>
  <c r="BC47" i="15"/>
  <c r="BJ74" i="15"/>
  <c r="BN77" i="15"/>
  <c r="BH28" i="15"/>
  <c r="BD67" i="15"/>
  <c r="BL104" i="15"/>
  <c r="BM94" i="15"/>
  <c r="BF80" i="15"/>
  <c r="BK65" i="15"/>
  <c r="BF32" i="15"/>
  <c r="BI13" i="15"/>
  <c r="BF11" i="15"/>
  <c r="BC75" i="15"/>
  <c r="BJ108" i="15"/>
  <c r="BH106" i="15"/>
  <c r="BC50" i="15"/>
  <c r="BC62" i="15"/>
  <c r="BE33" i="15"/>
  <c r="BE120" i="15"/>
  <c r="BM96" i="15"/>
  <c r="BF50" i="15"/>
  <c r="BJ52" i="15"/>
  <c r="BG92" i="15"/>
  <c r="BM118" i="15"/>
  <c r="BK43" i="15"/>
  <c r="BN11" i="15"/>
  <c r="BC61" i="15"/>
  <c r="BG78" i="15"/>
  <c r="BC102" i="15"/>
  <c r="BG111" i="15"/>
  <c r="BL50" i="15"/>
  <c r="BK34" i="15"/>
  <c r="BD9" i="15"/>
  <c r="BE7" i="15"/>
  <c r="BF56" i="15"/>
  <c r="BC100" i="15"/>
  <c r="BN98" i="15"/>
  <c r="BI82" i="15"/>
  <c r="BM59" i="15"/>
  <c r="BC63" i="15"/>
  <c r="BF90" i="15"/>
  <c r="BL36" i="15"/>
  <c r="BD65" i="15"/>
  <c r="BE110" i="15"/>
  <c r="BK29" i="15"/>
  <c r="BG67" i="15"/>
  <c r="BG89" i="15"/>
  <c r="BH119" i="15"/>
  <c r="BM110" i="15"/>
  <c r="BL63" i="15"/>
  <c r="BK64" i="15"/>
  <c r="BC79" i="15"/>
  <c r="BK106" i="15"/>
  <c r="BG47" i="15"/>
  <c r="BN70" i="15"/>
  <c r="BN108" i="15"/>
  <c r="BK88" i="15"/>
  <c r="BF40" i="15"/>
  <c r="BC12" i="15"/>
  <c r="BD85" i="15"/>
  <c r="BD90" i="15"/>
  <c r="BC99" i="15"/>
  <c r="BN123" i="15"/>
  <c r="BJ105" i="15"/>
  <c r="BK24" i="15"/>
  <c r="BE112" i="15"/>
  <c r="BK42" i="15"/>
  <c r="BD106" i="15"/>
  <c r="BK115" i="15"/>
  <c r="BG56" i="15"/>
  <c r="BH88" i="15"/>
  <c r="BE113" i="15"/>
  <c r="BN103" i="15"/>
  <c r="BK69" i="15"/>
  <c r="BL88" i="15"/>
  <c r="BL29" i="15"/>
  <c r="BE97" i="15"/>
  <c r="BC76" i="15"/>
  <c r="BL84" i="15"/>
  <c r="BM49" i="15"/>
  <c r="BF88" i="15"/>
  <c r="BJ32" i="15"/>
  <c r="BM15" i="15"/>
  <c r="BN105" i="15"/>
  <c r="BK57" i="15"/>
  <c r="BL17" i="15"/>
  <c r="BL118" i="15"/>
  <c r="BJ55" i="15"/>
  <c r="BJ71" i="15"/>
  <c r="BJ111" i="15"/>
  <c r="BF126" i="15"/>
  <c r="BM43" i="15"/>
  <c r="BE52" i="15"/>
  <c r="BN91" i="15"/>
  <c r="BE30" i="15"/>
  <c r="BI74" i="15"/>
  <c r="BN102" i="15"/>
  <c r="BD35" i="15"/>
  <c r="BL98" i="15"/>
  <c r="BK12" i="15"/>
  <c r="BF39" i="15"/>
  <c r="BI92" i="15"/>
  <c r="BG126" i="15"/>
  <c r="BK94" i="15"/>
  <c r="BJ103" i="15"/>
  <c r="BG26" i="15"/>
  <c r="BL91" i="15"/>
  <c r="BH118" i="15"/>
  <c r="BI71" i="15"/>
  <c r="BG104" i="15"/>
  <c r="BI121" i="15"/>
  <c r="BI103" i="15"/>
  <c r="BJ83" i="15"/>
  <c r="BD102" i="15"/>
  <c r="BD104" i="15"/>
  <c r="BD40" i="15"/>
  <c r="BM16" i="15"/>
  <c r="BM117" i="15"/>
  <c r="BI11" i="15"/>
  <c r="BD48" i="15"/>
  <c r="BN100" i="15"/>
  <c r="BK32" i="15"/>
  <c r="BC96" i="15"/>
  <c r="BK19" i="15"/>
  <c r="BM112" i="15"/>
  <c r="BJ53" i="15"/>
  <c r="BI111" i="15"/>
  <c r="BE31" i="15"/>
  <c r="BE93" i="15"/>
  <c r="BI14" i="15"/>
  <c r="BH60" i="15"/>
  <c r="BC116" i="15"/>
  <c r="BJ31" i="15"/>
  <c r="BC65" i="15"/>
  <c r="BM123" i="15"/>
  <c r="BC53" i="15"/>
  <c r="BM20" i="15"/>
  <c r="BJ48" i="15"/>
  <c r="BD16" i="15"/>
  <c r="BD70" i="15"/>
  <c r="BK116" i="15"/>
  <c r="BN24" i="15"/>
  <c r="BI40" i="15"/>
  <c r="BK7" i="15"/>
  <c r="BE85" i="15"/>
  <c r="BH26" i="15"/>
  <c r="BJ37" i="15"/>
  <c r="BL106" i="15"/>
  <c r="BD7" i="15"/>
  <c r="BF15" i="15"/>
  <c r="BK28" i="15"/>
  <c r="BD103" i="15"/>
  <c r="BM113" i="15"/>
  <c r="BD51" i="15"/>
  <c r="BM47" i="15"/>
  <c r="BI48" i="15"/>
  <c r="BN118" i="15"/>
  <c r="BN74" i="15"/>
  <c r="BJ64" i="15"/>
  <c r="BE54" i="15"/>
  <c r="BM82" i="15"/>
  <c r="BD105" i="15"/>
  <c r="BJ124" i="15"/>
  <c r="BK23" i="15"/>
  <c r="BN26" i="15"/>
  <c r="BG106" i="15"/>
  <c r="BG99" i="15"/>
  <c r="BJ34" i="15"/>
  <c r="BD46" i="15"/>
  <c r="BL57" i="15"/>
  <c r="BI102" i="15"/>
  <c r="BD44" i="15"/>
  <c r="BE32" i="15"/>
  <c r="BH13" i="15"/>
  <c r="BF29" i="15"/>
  <c r="BJ114" i="15"/>
  <c r="BH66" i="15"/>
  <c r="BJ22" i="15"/>
  <c r="BI43" i="15"/>
  <c r="BF71" i="15"/>
  <c r="BJ68" i="15"/>
  <c r="BG114" i="15"/>
  <c r="BM74" i="15"/>
  <c r="BE61" i="15"/>
  <c r="BH41" i="15"/>
  <c r="BL19" i="15"/>
  <c r="BC27" i="15"/>
  <c r="BF66" i="15"/>
  <c r="BC84" i="15"/>
  <c r="BE39" i="15"/>
  <c r="BC45" i="15"/>
  <c r="BN63" i="15"/>
  <c r="BC42" i="15"/>
  <c r="BM39" i="15"/>
  <c r="BL92" i="15"/>
  <c r="BJ56" i="15"/>
  <c r="BH59" i="15"/>
  <c r="BI104" i="15"/>
  <c r="BE48" i="15"/>
  <c r="BJ45" i="15"/>
  <c r="BC106" i="15"/>
  <c r="BH124" i="15"/>
  <c r="BC107" i="15"/>
  <c r="BG76" i="15"/>
  <c r="BD34" i="15"/>
  <c r="BI17" i="15"/>
  <c r="BI22" i="15"/>
  <c r="BH112" i="15"/>
  <c r="BN58" i="15"/>
  <c r="BD61" i="15"/>
  <c r="BM109" i="15"/>
  <c r="BD38" i="15"/>
  <c r="BF110" i="15"/>
  <c r="BE59" i="15"/>
  <c r="BH123" i="15"/>
  <c r="BK20" i="15"/>
  <c r="BC8" i="15"/>
  <c r="BF69" i="15"/>
  <c r="BK31" i="15"/>
  <c r="BK70" i="15"/>
  <c r="BN42" i="15"/>
  <c r="BI64" i="15"/>
  <c r="BL56" i="15"/>
  <c r="BK66" i="15"/>
  <c r="BE40" i="15"/>
  <c r="BD121" i="15"/>
  <c r="BL9" i="15"/>
  <c r="BF123" i="15"/>
  <c r="BG66" i="15"/>
  <c r="BG14" i="15"/>
  <c r="BE18" i="15"/>
  <c r="BC78" i="15"/>
  <c r="BH11" i="15"/>
  <c r="BF73" i="15"/>
  <c r="BH42" i="15"/>
  <c r="BD79" i="15"/>
  <c r="BH15" i="15"/>
  <c r="BJ63" i="15"/>
  <c r="BH97" i="15"/>
  <c r="BF18" i="15"/>
  <c r="BE51" i="15"/>
  <c r="BJ50" i="15"/>
  <c r="BJ115" i="15"/>
  <c r="BG57" i="15"/>
  <c r="BI54" i="15"/>
  <c r="BK40" i="15"/>
  <c r="BD31" i="15"/>
  <c r="BD82" i="15"/>
  <c r="BG42" i="15"/>
  <c r="BG61" i="15"/>
  <c r="BM101" i="15"/>
  <c r="BN69" i="15"/>
  <c r="BG109" i="15"/>
  <c r="BH81" i="15"/>
  <c r="BG43" i="15"/>
  <c r="BC93" i="15"/>
  <c r="BI45" i="15"/>
  <c r="BC90" i="15"/>
  <c r="BN68" i="15"/>
  <c r="BC120" i="15"/>
  <c r="BG107" i="15"/>
  <c r="BH30" i="15"/>
  <c r="BF46" i="15"/>
  <c r="BC35" i="15"/>
  <c r="BH23" i="15"/>
  <c r="BI49" i="15"/>
  <c r="BE125" i="15"/>
  <c r="BH31" i="15"/>
  <c r="BE60" i="15"/>
  <c r="BK80" i="15"/>
  <c r="BC126" i="15"/>
  <c r="BJ121" i="15"/>
  <c r="BH85" i="15"/>
  <c r="BK117" i="15"/>
  <c r="BH17" i="15"/>
  <c r="BN48" i="15"/>
  <c r="BJ17" i="15"/>
  <c r="BN78" i="15"/>
  <c r="BC9" i="15"/>
  <c r="BL8" i="15"/>
  <c r="BF119" i="15"/>
  <c r="BC24" i="15"/>
  <c r="BK113" i="15"/>
  <c r="BM54" i="15"/>
  <c r="BE65" i="15"/>
  <c r="BC109" i="15"/>
  <c r="BN89" i="15"/>
  <c r="BN61" i="15"/>
  <c r="BE109" i="15"/>
  <c r="BI55" i="15"/>
  <c r="BD41" i="15"/>
  <c r="BG101" i="15"/>
  <c r="BN51" i="15"/>
  <c r="BF57" i="15"/>
  <c r="BF64" i="15"/>
  <c r="BI21" i="15"/>
  <c r="BI47" i="15"/>
  <c r="BF77" i="15"/>
  <c r="BE17" i="15"/>
  <c r="BG46" i="15"/>
  <c r="BF79" i="15"/>
  <c r="BF9" i="15"/>
  <c r="BJ81" i="15"/>
  <c r="BC108" i="15"/>
  <c r="BD74" i="15"/>
  <c r="BN23" i="15"/>
  <c r="BK121" i="15"/>
  <c r="BE53" i="15"/>
  <c r="BE91" i="15"/>
  <c r="BG30" i="15"/>
  <c r="BK87" i="15"/>
  <c r="BL77" i="15"/>
  <c r="BM75" i="15"/>
  <c r="BD124" i="15"/>
  <c r="BM63" i="15"/>
  <c r="BC80" i="15"/>
  <c r="BJ40" i="15"/>
  <c r="BI19" i="15"/>
  <c r="BG115" i="15"/>
  <c r="BJ33" i="15"/>
  <c r="BJ93" i="15"/>
  <c r="BN32" i="15"/>
  <c r="BF7" i="15"/>
  <c r="BM97" i="15"/>
  <c r="BI15" i="15"/>
  <c r="BG51" i="15"/>
  <c r="BH46" i="15"/>
  <c r="BK83" i="15"/>
  <c r="BF12" i="15"/>
  <c r="BF45" i="15"/>
  <c r="BI62" i="15"/>
  <c r="BF49" i="15"/>
  <c r="BJ84" i="15"/>
  <c r="BJ104" i="15"/>
  <c r="BE87" i="15"/>
  <c r="BH62" i="15"/>
  <c r="BN37" i="15"/>
  <c r="BL28" i="15"/>
  <c r="BI99" i="15"/>
  <c r="BG74" i="15"/>
  <c r="BH71" i="15"/>
  <c r="BH91" i="15"/>
  <c r="BN7" i="15"/>
  <c r="BK71" i="15"/>
  <c r="BH21" i="15"/>
  <c r="BC125" i="15"/>
  <c r="BJ117" i="15"/>
  <c r="BI39" i="15"/>
  <c r="BJ86" i="15"/>
  <c r="BH35" i="15"/>
  <c r="BI110" i="15"/>
  <c r="BF84" i="15"/>
  <c r="BK122" i="15"/>
  <c r="BF112" i="15"/>
  <c r="BH9" i="15"/>
  <c r="BK93" i="15"/>
  <c r="BL117" i="15"/>
  <c r="BL24" i="15"/>
  <c r="BK90" i="15"/>
  <c r="BH55" i="15"/>
  <c r="BM57" i="15"/>
  <c r="BE118" i="15"/>
  <c r="BJ46" i="15"/>
  <c r="BI117" i="15"/>
  <c r="BM12" i="15"/>
  <c r="BE117" i="15"/>
  <c r="BM18" i="15"/>
  <c r="BE121" i="15"/>
  <c r="BE82" i="15"/>
  <c r="BG27" i="15"/>
  <c r="BN31" i="15"/>
  <c r="BI116" i="15"/>
  <c r="BN35" i="15"/>
  <c r="BF117" i="15"/>
  <c r="BF122" i="15"/>
  <c r="BE76" i="15"/>
  <c r="BH10" i="15"/>
  <c r="BG11" i="15"/>
  <c r="BM62" i="15"/>
  <c r="BE8" i="15"/>
  <c r="BF86" i="15"/>
  <c r="BF99" i="15"/>
  <c r="BJ57" i="15"/>
  <c r="BJ24" i="15"/>
  <c r="BE50" i="15"/>
  <c r="BG52" i="15"/>
  <c r="BH51" i="15"/>
  <c r="BE115" i="15"/>
  <c r="BH95" i="15"/>
  <c r="BE103" i="15"/>
  <c r="BF116" i="15"/>
  <c r="BH38" i="15"/>
  <c r="BK92" i="15"/>
  <c r="BI70" i="15"/>
  <c r="BM124" i="15"/>
  <c r="BF67" i="15"/>
  <c r="BL54" i="15"/>
  <c r="BN41" i="15"/>
  <c r="BL87" i="15"/>
  <c r="BG19" i="15"/>
  <c r="BL93" i="15"/>
  <c r="BI44" i="15"/>
  <c r="BI31" i="15"/>
  <c r="BI56" i="15"/>
  <c r="BH116" i="15"/>
  <c r="BF124" i="15"/>
  <c r="BL38" i="15"/>
  <c r="BM46" i="15"/>
  <c r="BC94" i="15"/>
  <c r="BF107" i="15"/>
  <c r="BJ13" i="15"/>
  <c r="BG54" i="15"/>
  <c r="BF20" i="15"/>
  <c r="BL37" i="15"/>
  <c r="BF75" i="15"/>
  <c r="BL30" i="15"/>
  <c r="BJ38" i="15"/>
  <c r="BC59" i="15"/>
  <c r="BG79" i="15"/>
  <c r="BH122" i="15"/>
  <c r="BJ79" i="15"/>
  <c r="BG118" i="15"/>
  <c r="BM119" i="15"/>
  <c r="BE20" i="15"/>
  <c r="BG83" i="15"/>
  <c r="BJ62" i="15"/>
  <c r="BE77" i="15"/>
  <c r="BM21" i="15"/>
  <c r="BM60" i="15"/>
  <c r="BI97" i="15"/>
  <c r="BG20" i="15"/>
  <c r="BM73" i="15"/>
  <c r="BN22" i="15"/>
  <c r="BF16" i="15"/>
  <c r="BD52" i="15"/>
  <c r="BM103" i="15"/>
  <c r="BC98" i="15"/>
  <c r="BF13" i="15"/>
  <c r="BN122" i="15"/>
  <c r="BD15" i="15"/>
  <c r="BI16" i="15"/>
  <c r="BD123" i="15"/>
  <c r="BC70" i="15"/>
  <c r="BE83" i="15"/>
  <c r="BM26" i="15"/>
  <c r="BG10" i="15"/>
  <c r="BM25" i="15"/>
  <c r="BF100" i="15"/>
  <c r="BH115" i="15"/>
  <c r="BE15" i="15"/>
  <c r="BL46" i="15"/>
  <c r="BC88" i="15"/>
  <c r="BJ49" i="15"/>
  <c r="BE47" i="15"/>
  <c r="BM68" i="15"/>
  <c r="BM23" i="15"/>
  <c r="BE111" i="15"/>
  <c r="BC83" i="15"/>
  <c r="BM126" i="15"/>
  <c r="BN114" i="15"/>
  <c r="BG88" i="15"/>
  <c r="BC81" i="15"/>
  <c r="BC54" i="15"/>
  <c r="BN17" i="15"/>
  <c r="BL32" i="15"/>
  <c r="BF51" i="15"/>
  <c r="BM29" i="15"/>
  <c r="BM83" i="15"/>
  <c r="BL124" i="15"/>
  <c r="BM40" i="15"/>
  <c r="BE11" i="15"/>
  <c r="BH107" i="15"/>
  <c r="BD17" i="15"/>
  <c r="BF125" i="15"/>
  <c r="BN104" i="15"/>
  <c r="BD89" i="15"/>
  <c r="BD87" i="15"/>
  <c r="BG31" i="15"/>
  <c r="BM115" i="15"/>
  <c r="BE58" i="15"/>
  <c r="BF37" i="15"/>
  <c r="BH120" i="15"/>
  <c r="BG37" i="15"/>
  <c r="BH52" i="15"/>
  <c r="BK36" i="15"/>
  <c r="BK35" i="15"/>
  <c r="BG86" i="15"/>
  <c r="BI90" i="15"/>
  <c r="BJ118" i="15"/>
  <c r="BD63" i="15"/>
  <c r="BI105" i="15"/>
  <c r="BE102" i="15"/>
  <c r="BK47" i="15"/>
  <c r="BN93" i="15"/>
  <c r="BM100" i="15"/>
  <c r="BE10" i="15"/>
  <c r="BN64" i="15"/>
  <c r="BG25" i="15"/>
  <c r="BH87" i="15"/>
  <c r="BL59" i="15"/>
  <c r="BC36" i="15"/>
  <c r="BH98" i="15"/>
  <c r="BH22" i="15"/>
  <c r="BJ27" i="15"/>
  <c r="BM122" i="15"/>
  <c r="BC112" i="15"/>
  <c r="BH29" i="15"/>
  <c r="BK79" i="15"/>
  <c r="BL103" i="15"/>
  <c r="BL95" i="15"/>
  <c r="BD76" i="15"/>
  <c r="BK72" i="15"/>
  <c r="BG100" i="15"/>
  <c r="BI59" i="15"/>
  <c r="BJ89" i="15"/>
  <c r="BN86" i="15"/>
  <c r="BI93" i="15"/>
  <c r="BI35" i="15"/>
  <c r="BL121" i="15"/>
  <c r="BE49" i="15"/>
  <c r="BM79" i="15"/>
  <c r="BJ97" i="15"/>
  <c r="BM24" i="15"/>
  <c r="BG16" i="15"/>
  <c r="BC26" i="15"/>
  <c r="BI12" i="15"/>
  <c r="BN12" i="15"/>
  <c r="BC46" i="15"/>
  <c r="BF34" i="15"/>
  <c r="BL51" i="15"/>
  <c r="BF78" i="15"/>
  <c r="BN121" i="15"/>
  <c r="BM53" i="15"/>
  <c r="BI100" i="15"/>
  <c r="BE62" i="15"/>
  <c r="BL45" i="15"/>
  <c r="BC121" i="15"/>
  <c r="BI84" i="15"/>
  <c r="BJ20" i="15"/>
  <c r="BH96" i="15"/>
  <c r="BM104" i="15"/>
  <c r="BF35" i="15"/>
  <c r="BC52" i="15"/>
  <c r="BM10" i="15"/>
  <c r="BC21" i="15"/>
  <c r="BE12" i="15"/>
  <c r="BK73" i="15"/>
  <c r="BD88" i="15"/>
  <c r="BI107" i="15"/>
  <c r="BJ100" i="15"/>
  <c r="BM14" i="15"/>
  <c r="BL10" i="15"/>
  <c r="BK25" i="15"/>
  <c r="BJ66" i="15"/>
  <c r="BC103" i="15"/>
  <c r="BD83" i="15"/>
  <c r="BM61" i="15"/>
  <c r="BL61" i="15"/>
  <c r="BJ78" i="15"/>
  <c r="BH82" i="15"/>
  <c r="BG122" i="15"/>
  <c r="BD125" i="15"/>
  <c r="BG32" i="15"/>
  <c r="BI96" i="15"/>
  <c r="BH50" i="15"/>
  <c r="BL109" i="15"/>
  <c r="BF30" i="15"/>
  <c r="BJ91" i="15"/>
  <c r="BE63" i="15"/>
  <c r="BD71" i="15"/>
  <c r="BG35" i="15"/>
  <c r="BN82" i="15"/>
  <c r="BE19" i="15"/>
  <c r="BK53" i="15"/>
  <c r="BI101" i="15"/>
  <c r="BL65" i="15"/>
  <c r="BN107" i="15"/>
  <c r="BE88" i="15"/>
  <c r="BH84" i="15"/>
  <c r="BG103" i="15"/>
  <c r="BL48" i="15"/>
  <c r="BH69" i="15"/>
  <c r="BD64" i="15"/>
  <c r="BC60" i="15"/>
  <c r="BD110" i="15"/>
  <c r="BK14" i="15"/>
  <c r="BD68" i="15"/>
  <c r="BG119" i="15"/>
  <c r="BK118" i="15"/>
  <c r="BH94" i="15"/>
  <c r="BJ60" i="15"/>
  <c r="BD55" i="15"/>
  <c r="BC101" i="15"/>
  <c r="BF25" i="15"/>
  <c r="BF101" i="15"/>
  <c r="BI94" i="15"/>
  <c r="BC114" i="15"/>
  <c r="BG45" i="15"/>
  <c r="BE98" i="15"/>
  <c r="BL86" i="15"/>
  <c r="BK63" i="15"/>
  <c r="BE92" i="15"/>
  <c r="BL41" i="15"/>
  <c r="BM35" i="15"/>
  <c r="BD84" i="15"/>
  <c r="BK124" i="15"/>
  <c r="BF103" i="15"/>
  <c r="BE89" i="15"/>
  <c r="BI26" i="15"/>
  <c r="BN9" i="15"/>
  <c r="BH76" i="15"/>
  <c r="BL100" i="15"/>
  <c r="BL55" i="15"/>
  <c r="BK15" i="15"/>
  <c r="BM76" i="15"/>
  <c r="BI32" i="15"/>
  <c r="BN62" i="15"/>
  <c r="BC28" i="15"/>
  <c r="BK11" i="15"/>
  <c r="BK21" i="15"/>
  <c r="BK56" i="15"/>
  <c r="BF10" i="15"/>
  <c r="BJ26" i="15"/>
  <c r="BM66" i="15"/>
  <c r="BL21" i="15"/>
  <c r="BH18" i="15"/>
  <c r="BG49" i="15"/>
  <c r="BH114" i="15"/>
  <c r="BI36" i="15"/>
  <c r="BI113" i="15"/>
  <c r="BN88" i="15"/>
  <c r="BH125" i="15"/>
  <c r="BL111" i="15"/>
  <c r="BL72" i="15"/>
  <c r="BL58" i="15"/>
  <c r="BI119" i="15"/>
  <c r="BK110" i="15"/>
  <c r="BL116" i="15"/>
  <c r="BN53" i="15"/>
  <c r="BG80" i="15"/>
  <c r="BG121" i="15"/>
  <c r="BF74" i="15"/>
  <c r="BH117" i="15"/>
  <c r="BJ67" i="15"/>
  <c r="AU95" i="2"/>
  <c r="AV94" i="2"/>
  <c r="AL11" i="15"/>
  <c r="L11" i="15" s="1"/>
  <c r="AL10" i="15"/>
  <c r="L10" i="15" s="1"/>
  <c r="AL8" i="15"/>
  <c r="K10" i="15" l="1"/>
  <c r="K11" i="15"/>
  <c r="AJ6" i="15"/>
  <c r="AI7" i="15"/>
  <c r="AI6" i="15"/>
  <c r="AJ7" i="15"/>
  <c r="AK6" i="15"/>
  <c r="AH7" i="15"/>
  <c r="AH6" i="15"/>
  <c r="AK7" i="15"/>
  <c r="AU96" i="2"/>
  <c r="AV95" i="2"/>
  <c r="AL9" i="15"/>
  <c r="AL7" i="15" l="1"/>
  <c r="AL6" i="15"/>
  <c r="AU97" i="2"/>
  <c r="AV96" i="2"/>
  <c r="AU98" i="2" l="1"/>
  <c r="AV97" i="2"/>
  <c r="AU99" i="2" l="1"/>
  <c r="AV98" i="2"/>
  <c r="AU100" i="2" l="1"/>
  <c r="AV99" i="2"/>
  <c r="AU101" i="2" l="1"/>
  <c r="AV100" i="2"/>
  <c r="AU102" i="2" l="1"/>
  <c r="AV101" i="2"/>
  <c r="AU103" i="2" l="1"/>
  <c r="AV102" i="2"/>
  <c r="AU104" i="2" l="1"/>
  <c r="AV103" i="2"/>
  <c r="AU105" i="2" l="1"/>
  <c r="AV104" i="2"/>
  <c r="AU106" i="2" l="1"/>
  <c r="AV105" i="2"/>
  <c r="AU107" i="2" l="1"/>
  <c r="AV106" i="2"/>
  <c r="AU108" i="2" l="1"/>
  <c r="AV107" i="2"/>
  <c r="AU109" i="2" l="1"/>
  <c r="AV108" i="2"/>
  <c r="AU110" i="2" l="1"/>
  <c r="AV109" i="2"/>
  <c r="AU111" i="2" l="1"/>
  <c r="AV110" i="2"/>
  <c r="AU112" i="2" l="1"/>
  <c r="AV111" i="2"/>
  <c r="AU113" i="2" l="1"/>
  <c r="AV112" i="2"/>
  <c r="AU114" i="2" l="1"/>
  <c r="AV113" i="2"/>
  <c r="AU115" i="2" l="1"/>
  <c r="AV114" i="2"/>
  <c r="AU116" i="2" l="1"/>
  <c r="AV115" i="2"/>
  <c r="AU117" i="2" l="1"/>
  <c r="AV116" i="2"/>
  <c r="AU118" i="2" l="1"/>
  <c r="AV117" i="2"/>
  <c r="AU119" i="2" l="1"/>
  <c r="AV118" i="2"/>
  <c r="AU120" i="2" l="1"/>
  <c r="AV119" i="2"/>
  <c r="AU121" i="2" l="1"/>
  <c r="AV120" i="2"/>
  <c r="AU122" i="2" l="1"/>
  <c r="AV121" i="2"/>
  <c r="AU123" i="2" l="1"/>
  <c r="AV122" i="2"/>
  <c r="AU124" i="2" l="1"/>
  <c r="AV123" i="2"/>
  <c r="AU125" i="2" l="1"/>
  <c r="AV124" i="2"/>
  <c r="AU126" i="2" l="1"/>
  <c r="AV125" i="2"/>
  <c r="AU127" i="2" l="1"/>
  <c r="AV126" i="2"/>
  <c r="AU128" i="2" l="1"/>
  <c r="AV127" i="2"/>
  <c r="AU129" i="2" l="1"/>
  <c r="AV128" i="2"/>
  <c r="AU130" i="2" l="1"/>
  <c r="AV129" i="2"/>
  <c r="AU131" i="2" l="1"/>
  <c r="AV130" i="2"/>
  <c r="AU132" i="2" l="1"/>
  <c r="AV131" i="2"/>
  <c r="AU133" i="2" l="1"/>
  <c r="AV132" i="2"/>
  <c r="AU134" i="2" l="1"/>
  <c r="AV133" i="2"/>
  <c r="AU135" i="2" l="1"/>
  <c r="AV134" i="2"/>
  <c r="AU136" i="2" l="1"/>
  <c r="AV135" i="2"/>
  <c r="AU137" i="2" l="1"/>
  <c r="AV137" i="2" s="1"/>
  <c r="AV136" i="2"/>
  <c r="A2" i="16"/>
  <c r="H2" i="16" s="1"/>
  <c r="B2" i="16" l="1"/>
  <c r="E2" i="16"/>
  <c r="M2" i="16"/>
  <c r="BP6" i="15"/>
  <c r="I2" i="16"/>
  <c r="Q6" i="15"/>
  <c r="K2" i="16"/>
  <c r="C2" i="16"/>
  <c r="J2" i="16"/>
  <c r="L2" i="16"/>
  <c r="F2" i="16"/>
  <c r="N2" i="16"/>
  <c r="Q7" i="15"/>
  <c r="P7" i="15"/>
  <c r="Y7" i="15"/>
  <c r="A3" i="16" s="1"/>
  <c r="E3" i="16" l="1"/>
  <c r="H3" i="16"/>
  <c r="AW15" i="15"/>
  <c r="H29" i="17" s="1"/>
  <c r="AM7" i="15"/>
  <c r="N3" i="16"/>
  <c r="B3" i="16"/>
  <c r="C3" i="16"/>
  <c r="L3" i="16"/>
  <c r="M3" i="16"/>
  <c r="I3" i="16"/>
  <c r="J3" i="16"/>
  <c r="K3" i="16"/>
  <c r="F3" i="16"/>
  <c r="AW25" i="15"/>
  <c r="AW23" i="15"/>
  <c r="AW14" i="15"/>
  <c r="Q29" i="17" s="1"/>
  <c r="AW18" i="15"/>
  <c r="Q30" i="17" s="1"/>
  <c r="AW17" i="15"/>
  <c r="H28" i="17" s="1"/>
  <c r="AW16" i="15"/>
  <c r="Q28" i="17" s="1"/>
  <c r="AW22" i="15"/>
  <c r="AW21" i="15"/>
  <c r="AW20" i="15"/>
  <c r="AW19" i="15"/>
  <c r="H30" i="17" s="1"/>
  <c r="AW24" i="15"/>
  <c r="AN8" i="15" l="1"/>
  <c r="L8" i="15" s="1"/>
  <c r="K8" i="15" s="1"/>
  <c r="AN9" i="15"/>
  <c r="L9" i="15" s="1"/>
  <c r="K9" i="15" s="1"/>
  <c r="N3" i="7"/>
  <c r="AN7" i="15"/>
  <c r="AN6" i="15"/>
  <c r="L3" i="7"/>
  <c r="M3" i="7"/>
  <c r="L6" i="15" l="1"/>
  <c r="K6" i="15" s="1"/>
  <c r="A2" i="15" s="1"/>
  <c r="L7" i="15"/>
  <c r="K7" i="15" s="1"/>
  <c r="O3" i="7"/>
  <c r="Q31" i="17"/>
  <c r="O35" i="17" s="1"/>
  <c r="T35" i="17" s="1"/>
  <c r="T38" i="17" s="1"/>
  <c r="R3" i="7" l="1"/>
  <c r="Q28" i="1"/>
  <c r="AI3" i="7" s="1"/>
</calcChain>
</file>

<file path=xl/sharedStrings.xml><?xml version="1.0" encoding="utf-8"?>
<sst xmlns="http://schemas.openxmlformats.org/spreadsheetml/2006/main" count="396" uniqueCount="266">
  <si>
    <t>チーム登録番号：</t>
    <rPh sb="3" eb="5">
      <t>トウロク</t>
    </rPh>
    <rPh sb="5" eb="7">
      <t>バンゴウ</t>
    </rPh>
    <phoneticPr fontId="2"/>
  </si>
  <si>
    <t>チーム名称：</t>
    <rPh sb="3" eb="5">
      <t>メイショウ</t>
    </rPh>
    <phoneticPr fontId="2"/>
  </si>
  <si>
    <t>チーム略称：</t>
    <rPh sb="3" eb="5">
      <t>リャクショウ</t>
    </rPh>
    <phoneticPr fontId="2"/>
  </si>
  <si>
    <t>申込責任者：</t>
    <rPh sb="0" eb="2">
      <t>モウシコミ</t>
    </rPh>
    <rPh sb="2" eb="5">
      <t>セキニンシャ</t>
    </rPh>
    <phoneticPr fontId="2"/>
  </si>
  <si>
    <t>連絡先住所：</t>
    <rPh sb="0" eb="3">
      <t>レンラクサキ</t>
    </rPh>
    <rPh sb="3" eb="5">
      <t>ジュウショ</t>
    </rPh>
    <phoneticPr fontId="2"/>
  </si>
  <si>
    <t>〒</t>
    <phoneticPr fontId="2"/>
  </si>
  <si>
    <t>℡</t>
    <phoneticPr fontId="2"/>
  </si>
  <si>
    <t>生年月日</t>
    <rPh sb="0" eb="2">
      <t>セイネン</t>
    </rPh>
    <rPh sb="2" eb="4">
      <t>ガッピ</t>
    </rPh>
    <phoneticPr fontId="2"/>
  </si>
  <si>
    <t>登録種別</t>
    <rPh sb="0" eb="2">
      <t>トウロク</t>
    </rPh>
    <rPh sb="2" eb="4">
      <t>シュベツ</t>
    </rPh>
    <phoneticPr fontId="2"/>
  </si>
  <si>
    <t>No</t>
    <phoneticPr fontId="2"/>
  </si>
  <si>
    <t>姓</t>
    <rPh sb="0" eb="1">
      <t>セイ</t>
    </rPh>
    <phoneticPr fontId="2"/>
  </si>
  <si>
    <t>名</t>
    <rPh sb="0" eb="1">
      <t>ナ</t>
    </rPh>
    <phoneticPr fontId="2"/>
  </si>
  <si>
    <t>チーム名</t>
    <rPh sb="3" eb="4">
      <t>メイ</t>
    </rPh>
    <phoneticPr fontId="2"/>
  </si>
  <si>
    <t>合計年齢</t>
    <rPh sb="0" eb="2">
      <t>ゴウケイ</t>
    </rPh>
    <rPh sb="2" eb="4">
      <t>ネンレイ</t>
    </rPh>
    <phoneticPr fontId="2"/>
  </si>
  <si>
    <t>第一泳者</t>
    <rPh sb="0" eb="2">
      <t>ダイイチ</t>
    </rPh>
    <rPh sb="2" eb="4">
      <t>エイシャ</t>
    </rPh>
    <phoneticPr fontId="2"/>
  </si>
  <si>
    <t>第二泳者</t>
    <rPh sb="0" eb="2">
      <t>ダイニ</t>
    </rPh>
    <rPh sb="2" eb="4">
      <t>エイシャ</t>
    </rPh>
    <phoneticPr fontId="2"/>
  </si>
  <si>
    <t>第三泳者</t>
    <rPh sb="0" eb="1">
      <t>ダイ</t>
    </rPh>
    <rPh sb="1" eb="2">
      <t>サン</t>
    </rPh>
    <rPh sb="2" eb="4">
      <t>エイシャ</t>
    </rPh>
    <phoneticPr fontId="2"/>
  </si>
  <si>
    <t>第四泳者</t>
    <rPh sb="0" eb="1">
      <t>ダイ</t>
    </rPh>
    <rPh sb="1" eb="2">
      <t>ヨン</t>
    </rPh>
    <rPh sb="2" eb="4">
      <t>エイシャ</t>
    </rPh>
    <phoneticPr fontId="2"/>
  </si>
  <si>
    <t>種目</t>
    <rPh sb="0" eb="2">
      <t>シュモク</t>
    </rPh>
    <phoneticPr fontId="2"/>
  </si>
  <si>
    <t>ｴﾝﾄﾘｰﾀｲﾑ</t>
    <phoneticPr fontId="2"/>
  </si>
  <si>
    <t>－</t>
    <phoneticPr fontId="2"/>
  </si>
  <si>
    <t>年齢</t>
    <rPh sb="0" eb="2">
      <t>ネンレイ</t>
    </rPh>
    <phoneticPr fontId="2"/>
  </si>
  <si>
    <t>区分</t>
    <rPh sb="0" eb="2">
      <t>クブン</t>
    </rPh>
    <phoneticPr fontId="2"/>
  </si>
  <si>
    <t>Fax</t>
    <phoneticPr fontId="2"/>
  </si>
  <si>
    <t>メールアドレス</t>
    <phoneticPr fontId="2"/>
  </si>
  <si>
    <t>フリガナ</t>
    <phoneticPr fontId="2"/>
  </si>
  <si>
    <t>◎参加人数</t>
    <rPh sb="1" eb="3">
      <t>サンカ</t>
    </rPh>
    <rPh sb="3" eb="5">
      <t>ニンズウ</t>
    </rPh>
    <phoneticPr fontId="2"/>
  </si>
  <si>
    <t>女子</t>
    <rPh sb="0" eb="2">
      <t>ジョシ</t>
    </rPh>
    <phoneticPr fontId="2"/>
  </si>
  <si>
    <t>男子</t>
    <rPh sb="0" eb="2">
      <t>ダンシ</t>
    </rPh>
    <phoneticPr fontId="2"/>
  </si>
  <si>
    <t>合計</t>
    <rPh sb="0" eb="2">
      <t>ゴウケイ</t>
    </rPh>
    <phoneticPr fontId="2"/>
  </si>
  <si>
    <t>◎リレー種目数</t>
    <rPh sb="4" eb="6">
      <t>シュモク</t>
    </rPh>
    <rPh sb="6" eb="7">
      <t>スウ</t>
    </rPh>
    <phoneticPr fontId="2"/>
  </si>
  <si>
    <t>◎個人種目数</t>
    <rPh sb="1" eb="3">
      <t>コジン</t>
    </rPh>
    <rPh sb="3" eb="5">
      <t>シュモク</t>
    </rPh>
    <rPh sb="5" eb="6">
      <t>スウ</t>
    </rPh>
    <phoneticPr fontId="2"/>
  </si>
  <si>
    <t>女子メドレー</t>
    <rPh sb="0" eb="2">
      <t>ジョシ</t>
    </rPh>
    <phoneticPr fontId="2"/>
  </si>
  <si>
    <t>混合フリー</t>
    <rPh sb="0" eb="2">
      <t>コンゴウ</t>
    </rPh>
    <phoneticPr fontId="2"/>
  </si>
  <si>
    <t>リレー合計</t>
    <rPh sb="3" eb="5">
      <t>ゴウケイ</t>
    </rPh>
    <phoneticPr fontId="2"/>
  </si>
  <si>
    <t>◎申込金明細</t>
    <rPh sb="1" eb="3">
      <t>モウシコミ</t>
    </rPh>
    <rPh sb="3" eb="4">
      <t>キン</t>
    </rPh>
    <rPh sb="4" eb="6">
      <t>メイサイ</t>
    </rPh>
    <phoneticPr fontId="2"/>
  </si>
  <si>
    <t>リレー種目</t>
    <rPh sb="3" eb="5">
      <t>シュモク</t>
    </rPh>
    <phoneticPr fontId="2"/>
  </si>
  <si>
    <t>プログラム</t>
    <phoneticPr fontId="2"/>
  </si>
  <si>
    <t>合計金額</t>
    <rPh sb="0" eb="2">
      <t>ゴウケイ</t>
    </rPh>
    <rPh sb="2" eb="4">
      <t>キンガク</t>
    </rPh>
    <phoneticPr fontId="2"/>
  </si>
  <si>
    <t>【　男子　】</t>
    <rPh sb="2" eb="4">
      <t>ダンシ</t>
    </rPh>
    <phoneticPr fontId="2"/>
  </si>
  <si>
    <t>出場種目数</t>
    <rPh sb="0" eb="2">
      <t>シュツジョウ</t>
    </rPh>
    <rPh sb="2" eb="4">
      <t>シュモク</t>
    </rPh>
    <rPh sb="4" eb="5">
      <t>スウ</t>
    </rPh>
    <phoneticPr fontId="2"/>
  </si>
  <si>
    <t>①</t>
    <phoneticPr fontId="2"/>
  </si>
  <si>
    <t>②</t>
    <phoneticPr fontId="2"/>
  </si>
  <si>
    <t>③</t>
    <phoneticPr fontId="2"/>
  </si>
  <si>
    <t>④</t>
    <phoneticPr fontId="2"/>
  </si>
  <si>
    <t>＝</t>
    <phoneticPr fontId="2"/>
  </si>
  <si>
    <t>×</t>
    <phoneticPr fontId="2"/>
  </si>
  <si>
    <t>種目重複</t>
    <rPh sb="0" eb="2">
      <t>シュモク</t>
    </rPh>
    <rPh sb="2" eb="4">
      <t>チョウフク</t>
    </rPh>
    <phoneticPr fontId="2"/>
  </si>
  <si>
    <t>※個人種目の入力を先に行って下さい。</t>
    <rPh sb="1" eb="3">
      <t>コジン</t>
    </rPh>
    <rPh sb="3" eb="5">
      <t>シュモク</t>
    </rPh>
    <rPh sb="6" eb="8">
      <t>ニュウリョク</t>
    </rPh>
    <rPh sb="9" eb="10">
      <t>サキ</t>
    </rPh>
    <rPh sb="11" eb="12">
      <t>オコナ</t>
    </rPh>
    <rPh sb="14" eb="15">
      <t>クダ</t>
    </rPh>
    <phoneticPr fontId="2"/>
  </si>
  <si>
    <t>色のついた部分のみ入力願います。</t>
    <rPh sb="0" eb="1">
      <t>イロ</t>
    </rPh>
    <rPh sb="5" eb="7">
      <t>ブブン</t>
    </rPh>
    <rPh sb="9" eb="11">
      <t>ニュウリョク</t>
    </rPh>
    <rPh sb="11" eb="12">
      <t>ネガ</t>
    </rPh>
    <phoneticPr fontId="2"/>
  </si>
  <si>
    <t>申込書</t>
    <rPh sb="0" eb="3">
      <t>モウシコミショ</t>
    </rPh>
    <phoneticPr fontId="2"/>
  </si>
  <si>
    <t>チーム略称</t>
    <rPh sb="3" eb="5">
      <t>リャクショウ</t>
    </rPh>
    <phoneticPr fontId="2"/>
  </si>
  <si>
    <t>連絡責任者名</t>
    <rPh sb="0" eb="2">
      <t>レンラク</t>
    </rPh>
    <rPh sb="2" eb="5">
      <t>セキニンシャ</t>
    </rPh>
    <rPh sb="5" eb="6">
      <t>メイ</t>
    </rPh>
    <phoneticPr fontId="2"/>
  </si>
  <si>
    <t>責任者カナ</t>
    <rPh sb="0" eb="3">
      <t>セキニンシャ</t>
    </rPh>
    <phoneticPr fontId="2"/>
  </si>
  <si>
    <t>郵便番号</t>
    <rPh sb="0" eb="4">
      <t>ユウビンバンゴウ</t>
    </rPh>
    <phoneticPr fontId="2"/>
  </si>
  <si>
    <t>チーム名カナ</t>
    <rPh sb="3" eb="4">
      <t>メイ</t>
    </rPh>
    <phoneticPr fontId="2"/>
  </si>
  <si>
    <t>住所１</t>
    <rPh sb="0" eb="2">
      <t>ジュウショ</t>
    </rPh>
    <phoneticPr fontId="2"/>
  </si>
  <si>
    <t>住所２</t>
    <rPh sb="0" eb="2">
      <t>ジュウショ</t>
    </rPh>
    <phoneticPr fontId="2"/>
  </si>
  <si>
    <t>電話番号</t>
    <rPh sb="0" eb="2">
      <t>デンワ</t>
    </rPh>
    <rPh sb="2" eb="4">
      <t>バンゴウ</t>
    </rPh>
    <phoneticPr fontId="2"/>
  </si>
  <si>
    <t>ＦＡＸ番号</t>
    <rPh sb="3" eb="5">
      <t>バンゴウ</t>
    </rPh>
    <phoneticPr fontId="2"/>
  </si>
  <si>
    <t>メールアドレス</t>
    <phoneticPr fontId="2"/>
  </si>
  <si>
    <t>参加人数</t>
    <rPh sb="0" eb="2">
      <t>サンカ</t>
    </rPh>
    <rPh sb="2" eb="4">
      <t>ニンズウ</t>
    </rPh>
    <phoneticPr fontId="2"/>
  </si>
  <si>
    <t>リレー種目数</t>
    <rPh sb="3" eb="5">
      <t>シュモク</t>
    </rPh>
    <rPh sb="5" eb="6">
      <t>スウ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</si>
  <si>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</si>
  <si>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</si>
  <si>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</si>
  <si>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種　　目</t>
    <rPh sb="0" eb="1">
      <t>タネ</t>
    </rPh>
    <rPh sb="3" eb="4">
      <t>メ</t>
    </rPh>
    <phoneticPr fontId="2"/>
  </si>
  <si>
    <t>氏名</t>
    <rPh sb="0" eb="2">
      <t>シメイ</t>
    </rPh>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</si>
  <si>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</si>
  <si>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</si>
  <si>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</si>
  <si>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</si>
  <si>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</si>
  <si>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</si>
  <si>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</si>
  <si>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</si>
  <si>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</si>
  <si>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</si>
  <si>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</si>
  <si>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</si>
  <si>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</si>
  <si>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</si>
  <si>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</si>
  <si>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エントリータイム</t>
    <phoneticPr fontId="2"/>
  </si>
  <si>
    <t>性</t>
    <rPh sb="0" eb="1">
      <t>セイ</t>
    </rPh>
    <phoneticPr fontId="2"/>
  </si>
  <si>
    <t>重複</t>
    <rPh sb="0" eb="2">
      <t>チョウフク</t>
    </rPh>
    <phoneticPr fontId="2"/>
  </si>
  <si>
    <t>①</t>
    <phoneticPr fontId="2"/>
  </si>
  <si>
    <t>②</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</si>
  <si>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</si>
  <si>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</si>
  <si>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</si>
  <si>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部</t>
    <rPh sb="0" eb="1">
      <t>ブ</t>
    </rPh>
    <phoneticPr fontId="2"/>
  </si>
  <si>
    <t>ｴﾝﾄﾘｰ数</t>
    <rPh sb="5" eb="6">
      <t>スウ</t>
    </rPh>
    <phoneticPr fontId="2"/>
  </si>
  <si>
    <t>プロNo</t>
    <phoneticPr fontId="2"/>
  </si>
  <si>
    <t>種目番号</t>
    <rPh sb="0" eb="2">
      <t>シュモク</t>
    </rPh>
    <rPh sb="2" eb="4">
      <t>バンゴウ</t>
    </rPh>
    <phoneticPr fontId="2"/>
  </si>
  <si>
    <t>種目名</t>
    <rPh sb="0" eb="2">
      <t>シュモク</t>
    </rPh>
    <rPh sb="2" eb="3">
      <t>メイ</t>
    </rPh>
    <phoneticPr fontId="2"/>
  </si>
  <si>
    <t>④</t>
    <phoneticPr fontId="2"/>
  </si>
  <si>
    <t>③</t>
    <phoneticPr fontId="2"/>
  </si>
  <si>
    <t>②</t>
    <phoneticPr fontId="2"/>
  </si>
  <si>
    <t>①</t>
    <phoneticPr fontId="2"/>
  </si>
  <si>
    <t>数</t>
    <rPh sb="0" eb="1">
      <t>カズ</t>
    </rPh>
    <phoneticPr fontId="2"/>
  </si>
  <si>
    <t>No区分</t>
    <rPh sb="2" eb="4">
      <t>クブン</t>
    </rPh>
    <phoneticPr fontId="2"/>
  </si>
  <si>
    <t>④</t>
    <phoneticPr fontId="2"/>
  </si>
  <si>
    <t>③</t>
    <phoneticPr fontId="2"/>
  </si>
  <si>
    <t>②</t>
    <phoneticPr fontId="2"/>
  </si>
  <si>
    <t>①</t>
    <phoneticPr fontId="2"/>
  </si>
  <si>
    <t>計</t>
    <rPh sb="0" eb="1">
      <t>ケイ</t>
    </rPh>
    <phoneticPr fontId="2"/>
  </si>
  <si>
    <t>④</t>
    <phoneticPr fontId="2"/>
  </si>
  <si>
    <t>③</t>
    <phoneticPr fontId="2"/>
  </si>
  <si>
    <t>②</t>
    <phoneticPr fontId="2"/>
  </si>
  <si>
    <t>①</t>
    <phoneticPr fontId="2"/>
  </si>
  <si>
    <t>No</t>
    <phoneticPr fontId="2"/>
  </si>
  <si>
    <t>番号</t>
    <rPh sb="0" eb="2">
      <t>バンゴウ</t>
    </rPh>
    <phoneticPr fontId="2"/>
  </si>
  <si>
    <t>ｴﾝﾄﾘｰﾀｲﾑ</t>
    <phoneticPr fontId="2"/>
  </si>
  <si>
    <t>No.</t>
    <phoneticPr fontId="2"/>
  </si>
  <si>
    <t>泳者No</t>
    <rPh sb="0" eb="2">
      <t>エイシャ</t>
    </rPh>
    <phoneticPr fontId="2"/>
  </si>
  <si>
    <t>種目数</t>
    <rPh sb="0" eb="2">
      <t>シュモク</t>
    </rPh>
    <rPh sb="2" eb="3">
      <t>スウ</t>
    </rPh>
    <phoneticPr fontId="2"/>
  </si>
  <si>
    <t>プロNo氏名</t>
    <rPh sb="4" eb="6">
      <t>シメイ</t>
    </rPh>
    <phoneticPr fontId="2"/>
  </si>
  <si>
    <t>プロ</t>
    <phoneticPr fontId="2"/>
  </si>
  <si>
    <t>泳者4No</t>
    <rPh sb="0" eb="2">
      <t>エイシャ</t>
    </rPh>
    <phoneticPr fontId="12"/>
  </si>
  <si>
    <t>泳者3No</t>
    <rPh sb="0" eb="2">
      <t>エイシャ</t>
    </rPh>
    <phoneticPr fontId="12"/>
  </si>
  <si>
    <t>泳者2No</t>
    <rPh sb="0" eb="2">
      <t>エイシャ</t>
    </rPh>
    <phoneticPr fontId="12"/>
  </si>
  <si>
    <t>泳者1No</t>
    <rPh sb="0" eb="2">
      <t>エイシャ</t>
    </rPh>
    <phoneticPr fontId="12"/>
  </si>
  <si>
    <t>距離</t>
    <rPh sb="0" eb="2">
      <t>キョリ</t>
    </rPh>
    <phoneticPr fontId="12"/>
  </si>
  <si>
    <t>種目No</t>
    <rPh sb="0" eb="2">
      <t>シュモク</t>
    </rPh>
    <phoneticPr fontId="12"/>
  </si>
  <si>
    <t>オープン</t>
    <phoneticPr fontId="12"/>
  </si>
  <si>
    <t>団体番号</t>
    <rPh sb="0" eb="2">
      <t>ダンタイ</t>
    </rPh>
    <rPh sb="2" eb="4">
      <t>バンゴウ</t>
    </rPh>
    <phoneticPr fontId="12"/>
  </si>
  <si>
    <t>エントリータイム</t>
    <phoneticPr fontId="12"/>
  </si>
  <si>
    <t>区分No</t>
    <rPh sb="0" eb="2">
      <t>クブン</t>
    </rPh>
    <phoneticPr fontId="12"/>
  </si>
  <si>
    <t>学種</t>
    <rPh sb="0" eb="1">
      <t>ガク</t>
    </rPh>
    <rPh sb="1" eb="2">
      <t>シュ</t>
    </rPh>
    <phoneticPr fontId="12"/>
  </si>
  <si>
    <t>チーム名カナ</t>
    <rPh sb="3" eb="4">
      <t>メイ</t>
    </rPh>
    <phoneticPr fontId="12"/>
  </si>
  <si>
    <t>チーム名</t>
    <rPh sb="3" eb="4">
      <t>メイ</t>
    </rPh>
    <phoneticPr fontId="12"/>
  </si>
  <si>
    <t>性別</t>
    <rPh sb="0" eb="2">
      <t>セイベツ</t>
    </rPh>
    <phoneticPr fontId="12"/>
  </si>
  <si>
    <t>年齢</t>
    <rPh sb="0" eb="2">
      <t>ネンレイ</t>
    </rPh>
    <phoneticPr fontId="2"/>
  </si>
  <si>
    <t>選手No</t>
    <rPh sb="0" eb="2">
      <t>センシュ</t>
    </rPh>
    <phoneticPr fontId="2"/>
  </si>
  <si>
    <t>※リレーのみ出場できる場合</t>
    <rPh sb="6" eb="8">
      <t>シュツジョウ</t>
    </rPh>
    <rPh sb="11" eb="13">
      <t>バアイ</t>
    </rPh>
    <phoneticPr fontId="2"/>
  </si>
  <si>
    <t>ＹとＺを変更すること。</t>
    <rPh sb="4" eb="6">
      <t>ヘンコウ</t>
    </rPh>
    <phoneticPr fontId="2"/>
  </si>
  <si>
    <t>混合メドレー</t>
    <rPh sb="0" eb="2">
      <t>コンゴウ</t>
    </rPh>
    <phoneticPr fontId="2"/>
  </si>
  <si>
    <t>tokyo@tdsystem.co.jp</t>
    <phoneticPr fontId="2"/>
  </si>
  <si>
    <t>個人種目</t>
    <rPh sb="0" eb="2">
      <t>コジン</t>
    </rPh>
    <rPh sb="2" eb="4">
      <t>シュモク</t>
    </rPh>
    <phoneticPr fontId="2"/>
  </si>
  <si>
    <t xml:space="preserve"> 50m背　泳　ぎ</t>
    <rPh sb="4" eb="5">
      <t>セ</t>
    </rPh>
    <rPh sb="6" eb="7">
      <t>エイ</t>
    </rPh>
    <phoneticPr fontId="2"/>
  </si>
  <si>
    <t xml:space="preserve"> 50mバタフライ</t>
    <phoneticPr fontId="2"/>
  </si>
  <si>
    <t xml:space="preserve"> 50m平　泳　ぎ</t>
    <rPh sb="4" eb="5">
      <t>ヒラ</t>
    </rPh>
    <rPh sb="6" eb="7">
      <t>エイ</t>
    </rPh>
    <phoneticPr fontId="2"/>
  </si>
  <si>
    <t>個人ID番号</t>
    <rPh sb="0" eb="2">
      <t>コジン</t>
    </rPh>
    <rPh sb="4" eb="6">
      <t>バンゴウ</t>
    </rPh>
    <phoneticPr fontId="2"/>
  </si>
  <si>
    <t>チームID</t>
    <phoneticPr fontId="2"/>
  </si>
  <si>
    <t>混合</t>
    <rPh sb="0" eb="2">
      <t>コンゴウ</t>
    </rPh>
    <phoneticPr fontId="2"/>
  </si>
  <si>
    <t>男子メドレー</t>
    <rPh sb="0" eb="2">
      <t>ダンシ</t>
    </rPh>
    <phoneticPr fontId="2"/>
  </si>
  <si>
    <t>女子フリー</t>
    <rPh sb="0" eb="2">
      <t>ジョシ</t>
    </rPh>
    <phoneticPr fontId="2"/>
  </si>
  <si>
    <t>男子フリー</t>
    <rPh sb="0" eb="2">
      <t>ダンシ</t>
    </rPh>
    <phoneticPr fontId="2"/>
  </si>
  <si>
    <t>チーム登録</t>
    <rPh sb="3" eb="5">
      <t>トウロク</t>
    </rPh>
    <phoneticPr fontId="2"/>
  </si>
  <si>
    <t>リレー申込書</t>
    <rPh sb="3" eb="6">
      <t>モウシコミショ</t>
    </rPh>
    <phoneticPr fontId="2"/>
  </si>
  <si>
    <t>個人申込書</t>
    <rPh sb="0" eb="2">
      <t>コジン</t>
    </rPh>
    <rPh sb="2" eb="5">
      <t>モウシコミショ</t>
    </rPh>
    <phoneticPr fontId="2"/>
  </si>
  <si>
    <t>氏名2</t>
    <rPh sb="0" eb="2">
      <t>シメイ</t>
    </rPh>
    <phoneticPr fontId="2"/>
  </si>
  <si>
    <t>選手No</t>
    <rPh sb="0" eb="2">
      <t>センシュ</t>
    </rPh>
    <phoneticPr fontId="2"/>
  </si>
  <si>
    <t>女子4×25mメドレーリレー</t>
  </si>
  <si>
    <t>混合4×25mフリーリレー</t>
  </si>
  <si>
    <t>混合4×25mメドレーリレー</t>
  </si>
  <si>
    <t>名</t>
    <rPh sb="0" eb="1">
      <t>メイ</t>
    </rPh>
    <phoneticPr fontId="2"/>
  </si>
  <si>
    <t>チーム略称フリガナ：</t>
    <rPh sb="3" eb="5">
      <t>リャクショウ</t>
    </rPh>
    <phoneticPr fontId="2"/>
  </si>
  <si>
    <t>ＴＥＬ：</t>
    <phoneticPr fontId="2"/>
  </si>
  <si>
    <t>ＦＡＸ：</t>
    <phoneticPr fontId="2"/>
  </si>
  <si>
    <t>メールアドレス：</t>
    <phoneticPr fontId="2"/>
  </si>
  <si>
    <t>：大会初日</t>
    <rPh sb="1" eb="3">
      <t>タイカイ</t>
    </rPh>
    <rPh sb="3" eb="5">
      <t>ショニチ</t>
    </rPh>
    <phoneticPr fontId="2"/>
  </si>
  <si>
    <t>：大会最終日</t>
    <rPh sb="1" eb="3">
      <t>タイカイ</t>
    </rPh>
    <rPh sb="3" eb="6">
      <t>サイシュウビ</t>
    </rPh>
    <phoneticPr fontId="2"/>
  </si>
  <si>
    <t>：申込み締切日</t>
    <rPh sb="1" eb="3">
      <t>モウシコ</t>
    </rPh>
    <rPh sb="4" eb="7">
      <t>シメキリビ</t>
    </rPh>
    <phoneticPr fontId="2"/>
  </si>
  <si>
    <t>【申込み方法】</t>
    <rPh sb="1" eb="3">
      <t>モウシコ</t>
    </rPh>
    <rPh sb="4" eb="6">
      <t>ホウホウ</t>
    </rPh>
    <phoneticPr fontId="2"/>
  </si>
  <si>
    <t>　（桃色網掛け部分は入力必須項目です）</t>
    <rPh sb="2" eb="4">
      <t>モモイロ</t>
    </rPh>
    <rPh sb="4" eb="6">
      <t>アミカ</t>
    </rPh>
    <rPh sb="7" eb="9">
      <t>ブブン</t>
    </rPh>
    <rPh sb="10" eb="12">
      <t>ニュウリョク</t>
    </rPh>
    <rPh sb="12" eb="14">
      <t>ヒッス</t>
    </rPh>
    <rPh sb="14" eb="16">
      <t>コウモク</t>
    </rPh>
    <phoneticPr fontId="2"/>
  </si>
  <si>
    <t>　（リレー種目に出場する場合のみ）</t>
    <rPh sb="5" eb="7">
      <t>シュモク</t>
    </rPh>
    <rPh sb="8" eb="10">
      <t>シュツジョウ</t>
    </rPh>
    <rPh sb="12" eb="14">
      <t>バアイ</t>
    </rPh>
    <phoneticPr fontId="2"/>
  </si>
  <si>
    <t>② 「個人申込書」シートにて、個人のエントリーデータを入力します。</t>
    <rPh sb="3" eb="5">
      <t>コジン</t>
    </rPh>
    <rPh sb="5" eb="8">
      <t>モウシコミショ</t>
    </rPh>
    <rPh sb="15" eb="17">
      <t>コジン</t>
    </rPh>
    <rPh sb="27" eb="29">
      <t>ニュウリョク</t>
    </rPh>
    <phoneticPr fontId="2"/>
  </si>
  <si>
    <t>③ 「リレー申込書」シートにて、リレー種目のエントリーデータを入力します。</t>
    <rPh sb="6" eb="9">
      <t>モウシコミショ</t>
    </rPh>
    <rPh sb="19" eb="21">
      <t>シュモク</t>
    </rPh>
    <rPh sb="31" eb="33">
      <t>ニュウリョク</t>
    </rPh>
    <phoneticPr fontId="2"/>
  </si>
  <si>
    <t>歴年齢</t>
    <rPh sb="0" eb="1">
      <t>レキ</t>
    </rPh>
    <rPh sb="1" eb="3">
      <t>ネンレイ</t>
    </rPh>
    <phoneticPr fontId="2"/>
  </si>
  <si>
    <t xml:space="preserve"> 50m自　由　形</t>
    <rPh sb="4" eb="5">
      <t>ジ</t>
    </rPh>
    <rPh sb="6" eb="7">
      <t>ユウ</t>
    </rPh>
    <rPh sb="8" eb="9">
      <t>カタチ</t>
    </rPh>
    <phoneticPr fontId="2"/>
  </si>
  <si>
    <t>種目②</t>
    <rPh sb="0" eb="2">
      <t>シュモク</t>
    </rPh>
    <phoneticPr fontId="2"/>
  </si>
  <si>
    <t>種目①</t>
    <rPh sb="0" eb="2">
      <t>シュモク</t>
    </rPh>
    <phoneticPr fontId="2"/>
  </si>
  <si>
    <t>事前プログラム代</t>
    <rPh sb="0" eb="2">
      <t>ジゼン</t>
    </rPh>
    <rPh sb="7" eb="8">
      <t>ダイ</t>
    </rPh>
    <phoneticPr fontId="2"/>
  </si>
  <si>
    <t>プログラム(事前販売)</t>
    <rPh sb="6" eb="8">
      <t>ジゼン</t>
    </rPh>
    <rPh sb="8" eb="10">
      <t>ハンバイ</t>
    </rPh>
    <phoneticPr fontId="2"/>
  </si>
  <si>
    <t>　 エントリー締切後の返金は致しません。</t>
    <rPh sb="7" eb="9">
      <t>シメキリ</t>
    </rPh>
    <rPh sb="9" eb="10">
      <t>ゴ</t>
    </rPh>
    <rPh sb="11" eb="13">
      <t>ヘンキン</t>
    </rPh>
    <rPh sb="14" eb="15">
      <t>イタ</t>
    </rPh>
    <phoneticPr fontId="2"/>
  </si>
  <si>
    <t>競技役員：</t>
    <rPh sb="0" eb="2">
      <t>キョウギ</t>
    </rPh>
    <rPh sb="2" eb="4">
      <t>ヤクイン</t>
    </rPh>
    <phoneticPr fontId="2"/>
  </si>
  <si>
    <t>①</t>
    <phoneticPr fontId="2"/>
  </si>
  <si>
    <t>②</t>
    <phoneticPr fontId="2"/>
  </si>
  <si>
    <t>性</t>
    <rPh sb="0" eb="1">
      <t>セイ</t>
    </rPh>
    <phoneticPr fontId="2"/>
  </si>
  <si>
    <t>公認競技役員資格</t>
    <rPh sb="0" eb="2">
      <t>コウニン</t>
    </rPh>
    <rPh sb="2" eb="4">
      <t>キョウギ</t>
    </rPh>
    <rPh sb="4" eb="6">
      <t>ヤクイン</t>
    </rPh>
    <rPh sb="6" eb="8">
      <t>シカク</t>
    </rPh>
    <phoneticPr fontId="2"/>
  </si>
  <si>
    <t>氏　　　名</t>
    <rPh sb="0" eb="1">
      <t>シ</t>
    </rPh>
    <rPh sb="4" eb="5">
      <t>メイ</t>
    </rPh>
    <phoneticPr fontId="2"/>
  </si>
  <si>
    <t>競技役員①</t>
    <rPh sb="0" eb="2">
      <t>キョウギ</t>
    </rPh>
    <rPh sb="2" eb="4">
      <t>ヤクイン</t>
    </rPh>
    <phoneticPr fontId="2"/>
  </si>
  <si>
    <t>競技役員②</t>
    <rPh sb="0" eb="2">
      <t>キョウギ</t>
    </rPh>
    <rPh sb="2" eb="4">
      <t>ヤクイン</t>
    </rPh>
    <phoneticPr fontId="2"/>
  </si>
  <si>
    <t>資格</t>
    <rPh sb="0" eb="2">
      <t>シカク</t>
    </rPh>
    <phoneticPr fontId="2"/>
  </si>
  <si>
    <t>4×100mフリーリレー</t>
    <phoneticPr fontId="2"/>
  </si>
  <si>
    <t>4×100mメドレーリレー</t>
    <phoneticPr fontId="2"/>
  </si>
  <si>
    <t>女子4×100mメドレーリレー</t>
    <phoneticPr fontId="2"/>
  </si>
  <si>
    <t>競技役員：</t>
    <rPh sb="0" eb="2">
      <t>キョウギ</t>
    </rPh>
    <rPh sb="2" eb="4">
      <t>ヤクイン</t>
    </rPh>
    <phoneticPr fontId="2"/>
  </si>
  <si>
    <t>混合4×100mフリーリレー</t>
    <phoneticPr fontId="2"/>
  </si>
  <si>
    <t>混合4×100mメドレーリレー</t>
    <phoneticPr fontId="2"/>
  </si>
  <si>
    <t>振込明細：</t>
    <rPh sb="0" eb="2">
      <t>フリコ</t>
    </rPh>
    <rPh sb="2" eb="4">
      <t>メイサイ</t>
    </rPh>
    <phoneticPr fontId="2"/>
  </si>
  <si>
    <t>に</t>
    <phoneticPr fontId="2"/>
  </si>
  <si>
    <t>名義で</t>
    <rPh sb="0" eb="2">
      <t>メイギ</t>
    </rPh>
    <phoneticPr fontId="2"/>
  </si>
  <si>
    <t>より</t>
    <phoneticPr fontId="2"/>
  </si>
  <si>
    <t>を振込済み。</t>
    <rPh sb="1" eb="3">
      <t>フリコミ</t>
    </rPh>
    <rPh sb="3" eb="4">
      <t>ス</t>
    </rPh>
    <phoneticPr fontId="2"/>
  </si>
  <si>
    <t>振込日</t>
    <rPh sb="0" eb="2">
      <t>フリコミ</t>
    </rPh>
    <rPh sb="2" eb="3">
      <t>ビ</t>
    </rPh>
    <phoneticPr fontId="2"/>
  </si>
  <si>
    <t>振込銀行</t>
    <rPh sb="0" eb="2">
      <t>フリコミ</t>
    </rPh>
    <rPh sb="2" eb="4">
      <t>ギンコウ</t>
    </rPh>
    <phoneticPr fontId="2"/>
  </si>
  <si>
    <t>金額</t>
    <rPh sb="0" eb="2">
      <t>キンガク</t>
    </rPh>
    <phoneticPr fontId="2"/>
  </si>
  <si>
    <t>◎振込先　</t>
    <rPh sb="1" eb="3">
      <t>フリコ</t>
    </rPh>
    <rPh sb="3" eb="4">
      <t>サキ</t>
    </rPh>
    <phoneticPr fontId="2"/>
  </si>
  <si>
    <t>氏名カナ</t>
    <rPh sb="0" eb="2">
      <t>シメイ</t>
    </rPh>
    <phoneticPr fontId="2"/>
  </si>
  <si>
    <t>生年月日</t>
    <rPh sb="0" eb="2">
      <t>セイネン</t>
    </rPh>
    <rPh sb="2" eb="4">
      <t>ガッピ</t>
    </rPh>
    <phoneticPr fontId="2"/>
  </si>
  <si>
    <t>姓ｶﾅ</t>
    <rPh sb="0" eb="1">
      <t>セイ</t>
    </rPh>
    <phoneticPr fontId="2"/>
  </si>
  <si>
    <t>名ｶﾅ</t>
    <rPh sb="0" eb="1">
      <t>ナ</t>
    </rPh>
    <phoneticPr fontId="2"/>
  </si>
  <si>
    <t>氏名ｶﾅ</t>
    <rPh sb="0" eb="2">
      <t>シメイ</t>
    </rPh>
    <phoneticPr fontId="2"/>
  </si>
  <si>
    <t>　◎生年月日は西暦で入力して下さい。</t>
    <rPh sb="2" eb="4">
      <t>セイネン</t>
    </rPh>
    <rPh sb="4" eb="6">
      <t>ガッピ</t>
    </rPh>
    <rPh sb="7" eb="9">
      <t>セイレキ</t>
    </rPh>
    <rPh sb="10" eb="12">
      <t>ニュウリョク</t>
    </rPh>
    <rPh sb="14" eb="15">
      <t>クダ</t>
    </rPh>
    <phoneticPr fontId="2"/>
  </si>
  <si>
    <t>　◎必ずエントリータイムを入力して下さい。</t>
    <rPh sb="2" eb="3">
      <t>カナラ</t>
    </rPh>
    <rPh sb="13" eb="15">
      <t>ニュウリョク</t>
    </rPh>
    <rPh sb="17" eb="18">
      <t>クダ</t>
    </rPh>
    <phoneticPr fontId="2"/>
  </si>
  <si>
    <t>（例：○○スイミングクラブ）</t>
    <rPh sb="1" eb="2">
      <t>レイ</t>
    </rPh>
    <phoneticPr fontId="2"/>
  </si>
  <si>
    <t>種目③</t>
    <rPh sb="0" eb="2">
      <t>シュモク</t>
    </rPh>
    <phoneticPr fontId="2"/>
  </si>
  <si>
    <r>
      <t>【　女子　】</t>
    </r>
    <r>
      <rPr>
        <b/>
        <sz val="12"/>
        <color rgb="FFFF0000"/>
        <rFont val="ＭＳ 明朝"/>
        <family val="1"/>
        <charset val="128"/>
      </rPr>
      <t>※男子は下方ブルー欄に入力して下さい。</t>
    </r>
    <rPh sb="2" eb="4">
      <t>ジョシ</t>
    </rPh>
    <rPh sb="7" eb="9">
      <t>ダンシ</t>
    </rPh>
    <rPh sb="10" eb="12">
      <t>カホウ</t>
    </rPh>
    <rPh sb="15" eb="16">
      <t>ラン</t>
    </rPh>
    <rPh sb="17" eb="19">
      <t>ニュウリョク</t>
    </rPh>
    <rPh sb="21" eb="22">
      <t>クダ</t>
    </rPh>
    <phoneticPr fontId="2"/>
  </si>
  <si>
    <t>個人参加料</t>
    <rPh sb="0" eb="2">
      <t>コジン</t>
    </rPh>
    <rPh sb="2" eb="5">
      <t>サンカリョウ</t>
    </rPh>
    <phoneticPr fontId="2"/>
  </si>
  <si>
    <t>① 上記チーム情報等を入力します。</t>
    <rPh sb="2" eb="4">
      <t>ジョウキ</t>
    </rPh>
    <rPh sb="7" eb="9">
      <t>ジョウホウ</t>
    </rPh>
    <rPh sb="9" eb="10">
      <t>トウ</t>
    </rPh>
    <rPh sb="10" eb="11">
      <t>ブスウ</t>
    </rPh>
    <rPh sb="11" eb="13">
      <t>ニュウリョク</t>
    </rPh>
    <phoneticPr fontId="2"/>
  </si>
  <si>
    <r>
      <t>※振り込みの際の名義人は必ず</t>
    </r>
    <r>
      <rPr>
        <sz val="10"/>
        <rFont val="ＭＳ 明朝"/>
        <family val="3"/>
        <charset val="128"/>
      </rPr>
      <t>チーム名を入力して下さい。</t>
    </r>
    <rPh sb="1" eb="2">
      <t>フ</t>
    </rPh>
    <rPh sb="3" eb="4">
      <t>コ</t>
    </rPh>
    <rPh sb="6" eb="7">
      <t>サイ</t>
    </rPh>
    <rPh sb="8" eb="11">
      <t>メイギニン</t>
    </rPh>
    <rPh sb="12" eb="13">
      <t>カナラ</t>
    </rPh>
    <rPh sb="17" eb="18">
      <t>メイ</t>
    </rPh>
    <rPh sb="19" eb="21">
      <t>ニュウリョク</t>
    </rPh>
    <rPh sb="23" eb="24">
      <t>クダ</t>
    </rPh>
    <phoneticPr fontId="2"/>
  </si>
  <si>
    <t>　swim-gifu@h5.dion.ne.jp　へメール送信します。</t>
    <phoneticPr fontId="2"/>
  </si>
  <si>
    <t>＊＊＊ 誓　約　書 ＊＊＊</t>
    <rPh sb="4" eb="5">
      <t>チカイ</t>
    </rPh>
    <rPh sb="6" eb="7">
      <t>ヤク</t>
    </rPh>
    <rPh sb="8" eb="9">
      <t>ショ</t>
    </rPh>
    <phoneticPr fontId="12"/>
  </si>
  <si>
    <t>１）私は、開催要項に記載の事項を了承し申し込みます。</t>
    <rPh sb="2" eb="3">
      <t>ワタシ</t>
    </rPh>
    <rPh sb="5" eb="7">
      <t>カイサイ</t>
    </rPh>
    <rPh sb="7" eb="9">
      <t>ヨウコウ</t>
    </rPh>
    <rPh sb="10" eb="12">
      <t>キサイ</t>
    </rPh>
    <rPh sb="13" eb="15">
      <t>ジコウ</t>
    </rPh>
    <rPh sb="16" eb="18">
      <t>リョウショウ</t>
    </rPh>
    <rPh sb="19" eb="20">
      <t>モウ</t>
    </rPh>
    <rPh sb="21" eb="22">
      <t>コ</t>
    </rPh>
    <phoneticPr fontId="12"/>
  </si>
  <si>
    <t>２）私は、医師の健康診断に基づき、健康管理に十分配慮し良好な健康状態で今大会に出場することを誓約します。</t>
    <rPh sb="2" eb="3">
      <t>ワタシ</t>
    </rPh>
    <rPh sb="5" eb="7">
      <t>イシ</t>
    </rPh>
    <rPh sb="8" eb="10">
      <t>ケンコウ</t>
    </rPh>
    <rPh sb="10" eb="12">
      <t>シンダン</t>
    </rPh>
    <rPh sb="13" eb="14">
      <t>モト</t>
    </rPh>
    <rPh sb="17" eb="19">
      <t>ケンコウ</t>
    </rPh>
    <rPh sb="19" eb="21">
      <t>カンリ</t>
    </rPh>
    <rPh sb="22" eb="24">
      <t>ジュウブン</t>
    </rPh>
    <rPh sb="24" eb="26">
      <t>ハイリョ</t>
    </rPh>
    <rPh sb="27" eb="29">
      <t>リョウコウ</t>
    </rPh>
    <rPh sb="30" eb="32">
      <t>ケンコウ</t>
    </rPh>
    <rPh sb="32" eb="34">
      <t>ジョウタイ</t>
    </rPh>
    <rPh sb="35" eb="38">
      <t>コンタイカイ</t>
    </rPh>
    <rPh sb="39" eb="41">
      <t>シュツジョウ</t>
    </rPh>
    <rPh sb="46" eb="48">
      <t>セイヤク</t>
    </rPh>
    <phoneticPr fontId="12"/>
  </si>
  <si>
    <t>３）私は、大会期間中、大会医務委員より出場停止の勧告があった場合、その指示に従うことを誓約します。</t>
    <rPh sb="2" eb="3">
      <t>ワタシ</t>
    </rPh>
    <rPh sb="5" eb="7">
      <t>タイカイ</t>
    </rPh>
    <rPh sb="7" eb="10">
      <t>キカンチュウ</t>
    </rPh>
    <rPh sb="11" eb="13">
      <t>タイカイ</t>
    </rPh>
    <rPh sb="13" eb="15">
      <t>イム</t>
    </rPh>
    <rPh sb="15" eb="17">
      <t>イイン</t>
    </rPh>
    <rPh sb="19" eb="21">
      <t>シュツジョウ</t>
    </rPh>
    <rPh sb="21" eb="23">
      <t>テイシ</t>
    </rPh>
    <rPh sb="24" eb="26">
      <t>カンコク</t>
    </rPh>
    <rPh sb="30" eb="32">
      <t>バアイ</t>
    </rPh>
    <rPh sb="35" eb="37">
      <t>シジ</t>
    </rPh>
    <rPh sb="38" eb="39">
      <t>シタガ</t>
    </rPh>
    <rPh sb="43" eb="45">
      <t>セイヤク</t>
    </rPh>
    <phoneticPr fontId="12"/>
  </si>
  <si>
    <t>４）私は、今大会の出場にあたり、定期的に週１回以上の水泳練習を行っています。</t>
    <rPh sb="2" eb="3">
      <t>ワタシ</t>
    </rPh>
    <rPh sb="5" eb="8">
      <t>コンタイカイ</t>
    </rPh>
    <rPh sb="9" eb="11">
      <t>シュツジョウ</t>
    </rPh>
    <rPh sb="16" eb="19">
      <t>テイキテキ</t>
    </rPh>
    <rPh sb="20" eb="21">
      <t>シュウ</t>
    </rPh>
    <rPh sb="22" eb="23">
      <t>カイ</t>
    </rPh>
    <rPh sb="23" eb="25">
      <t>イジョウ</t>
    </rPh>
    <rPh sb="26" eb="28">
      <t>スイエイ</t>
    </rPh>
    <rPh sb="28" eb="30">
      <t>レンシュウ</t>
    </rPh>
    <rPh sb="31" eb="32">
      <t>オコナ</t>
    </rPh>
    <phoneticPr fontId="12"/>
  </si>
  <si>
    <t>５）私は、大会期間中の事故については自己責任において処理し、主催者側の責任を問いません。</t>
    <rPh sb="2" eb="3">
      <t>ワタシ</t>
    </rPh>
    <rPh sb="5" eb="7">
      <t>タイカイ</t>
    </rPh>
    <rPh sb="7" eb="10">
      <t>キカンチュウ</t>
    </rPh>
    <rPh sb="11" eb="13">
      <t>ジコ</t>
    </rPh>
    <rPh sb="18" eb="20">
      <t>ジコ</t>
    </rPh>
    <rPh sb="20" eb="22">
      <t>セキニン</t>
    </rPh>
    <rPh sb="26" eb="28">
      <t>ショリ</t>
    </rPh>
    <rPh sb="30" eb="33">
      <t>シュサイシャ</t>
    </rPh>
    <rPh sb="33" eb="34">
      <t>ガワ</t>
    </rPh>
    <rPh sb="35" eb="37">
      <t>セキニン</t>
    </rPh>
    <rPh sb="38" eb="39">
      <t>ト</t>
    </rPh>
    <phoneticPr fontId="12"/>
  </si>
  <si>
    <t>６）私は、ホームページ・新聞に競技結果を掲載することを同意いたします。</t>
    <rPh sb="2" eb="3">
      <t>ワタシ</t>
    </rPh>
    <rPh sb="12" eb="14">
      <t>シンブン</t>
    </rPh>
    <rPh sb="15" eb="17">
      <t>キョウギ</t>
    </rPh>
    <rPh sb="17" eb="19">
      <t>ケッカ</t>
    </rPh>
    <rPh sb="20" eb="22">
      <t>ケイサイ</t>
    </rPh>
    <rPh sb="27" eb="29">
      <t>ドウイ</t>
    </rPh>
    <phoneticPr fontId="12"/>
  </si>
  <si>
    <t>７）私は、私的に撮影した動画等をインターネット上等の公な場に公開する場合、しかるべき許諾を受けることを誓約します。</t>
    <rPh sb="2" eb="3">
      <t>ワタシ</t>
    </rPh>
    <rPh sb="5" eb="7">
      <t>シテキ</t>
    </rPh>
    <rPh sb="8" eb="10">
      <t>サツエイ</t>
    </rPh>
    <rPh sb="12" eb="14">
      <t>ドウガ</t>
    </rPh>
    <rPh sb="14" eb="15">
      <t>トウ</t>
    </rPh>
    <rPh sb="23" eb="24">
      <t>ジョウ</t>
    </rPh>
    <rPh sb="24" eb="25">
      <t>トウ</t>
    </rPh>
    <rPh sb="26" eb="27">
      <t>オオヤケ</t>
    </rPh>
    <rPh sb="28" eb="29">
      <t>バ</t>
    </rPh>
    <rPh sb="30" eb="32">
      <t>コウカイ</t>
    </rPh>
    <rPh sb="34" eb="36">
      <t>バアイ</t>
    </rPh>
    <rPh sb="42" eb="44">
      <t>キョダク</t>
    </rPh>
    <rPh sb="45" eb="46">
      <t>ウ</t>
    </rPh>
    <rPh sb="51" eb="53">
      <t>セイヤク</t>
    </rPh>
    <phoneticPr fontId="12"/>
  </si>
  <si>
    <t>年　　　月　　　日</t>
    <rPh sb="0" eb="1">
      <t>ネン</t>
    </rPh>
    <rPh sb="4" eb="5">
      <t>ガツ</t>
    </rPh>
    <rPh sb="8" eb="9">
      <t>ニチ</t>
    </rPh>
    <phoneticPr fontId="12"/>
  </si>
  <si>
    <t xml:space="preserve"> 署名</t>
    <rPh sb="1" eb="3">
      <t>ショメイ</t>
    </rPh>
    <phoneticPr fontId="12"/>
  </si>
  <si>
    <t>チーム名称</t>
    <rPh sb="3" eb="5">
      <t>メイショウ</t>
    </rPh>
    <phoneticPr fontId="2"/>
  </si>
  <si>
    <t>　郵送先：〒502-0816　岐阜県岐阜市道三町18番地　コーポヤジマ102号室</t>
    <rPh sb="1" eb="3">
      <t>ユウソウ</t>
    </rPh>
    <rPh sb="3" eb="4">
      <t>サキ</t>
    </rPh>
    <rPh sb="15" eb="18">
      <t>ギフケン</t>
    </rPh>
    <rPh sb="18" eb="24">
      <t>ギフシドウサンマチ</t>
    </rPh>
    <rPh sb="26" eb="28">
      <t>バンチ</t>
    </rPh>
    <rPh sb="38" eb="40">
      <t>ゴウシツ</t>
    </rPh>
    <phoneticPr fontId="2"/>
  </si>
  <si>
    <t>　　　　　一般社団法人岐阜県水泳連盟　岐阜県社会人選手権係</t>
    <rPh sb="5" eb="18">
      <t>イッパンシャダンホウジンギフケンスイエイレンメイ</t>
    </rPh>
    <rPh sb="19" eb="22">
      <t>ギフケン</t>
    </rPh>
    <rPh sb="22" eb="28">
      <t>シャカイジンセンシュケン</t>
    </rPh>
    <rPh sb="28" eb="29">
      <t>カカリ</t>
    </rPh>
    <phoneticPr fontId="2"/>
  </si>
  <si>
    <t>女子</t>
    <rPh sb="0" eb="2">
      <t>ジョシ</t>
    </rPh>
    <phoneticPr fontId="2"/>
  </si>
  <si>
    <t>男子</t>
    <rPh sb="0" eb="2">
      <t>ダンシ</t>
    </rPh>
    <phoneticPr fontId="2"/>
  </si>
  <si>
    <t>混合</t>
    <rPh sb="0" eb="2">
      <t>コンゴウ</t>
    </rPh>
    <phoneticPr fontId="2"/>
  </si>
  <si>
    <t>119歳以下</t>
    <rPh sb="3" eb="4">
      <t>サイ</t>
    </rPh>
    <rPh sb="4" eb="6">
      <t>イカ</t>
    </rPh>
    <phoneticPr fontId="2"/>
  </si>
  <si>
    <t>120～159歳</t>
    <rPh sb="7" eb="8">
      <t>サイ</t>
    </rPh>
    <phoneticPr fontId="2"/>
  </si>
  <si>
    <t>160～199歳</t>
    <rPh sb="7" eb="8">
      <t>サイ</t>
    </rPh>
    <phoneticPr fontId="2"/>
  </si>
  <si>
    <t>200～239歳</t>
    <rPh sb="7" eb="8">
      <t>サイ</t>
    </rPh>
    <phoneticPr fontId="2"/>
  </si>
  <si>
    <t>240歳以上</t>
    <rPh sb="3" eb="4">
      <t>サイ</t>
    </rPh>
    <rPh sb="4" eb="6">
      <t>イジョウ</t>
    </rPh>
    <phoneticPr fontId="2"/>
  </si>
  <si>
    <r>
      <t>十六銀行　長良支店　普通口座　1</t>
    </r>
    <r>
      <rPr>
        <sz val="12"/>
        <rFont val="ＭＳ ゴシック"/>
        <family val="3"/>
        <charset val="128"/>
      </rPr>
      <t>787069</t>
    </r>
    <rPh sb="0" eb="2">
      <t>ジュウロク</t>
    </rPh>
    <rPh sb="2" eb="4">
      <t>ギンコウ</t>
    </rPh>
    <rPh sb="5" eb="7">
      <t>ナガラ</t>
    </rPh>
    <rPh sb="7" eb="9">
      <t>シテン</t>
    </rPh>
    <rPh sb="10" eb="12">
      <t>フツウ</t>
    </rPh>
    <rPh sb="12" eb="14">
      <t>コウザ</t>
    </rPh>
    <phoneticPr fontId="2"/>
  </si>
  <si>
    <t>８）私は、公益財団法人日本水泳連盟競泳競技規則を遵守します。</t>
    <rPh sb="2" eb="3">
      <t>ワタシ</t>
    </rPh>
    <rPh sb="5" eb="11">
      <t>コウエキザイダンホウジン</t>
    </rPh>
    <rPh sb="11" eb="13">
      <t>ニホン</t>
    </rPh>
    <rPh sb="13" eb="15">
      <t>スイエイ</t>
    </rPh>
    <rPh sb="15" eb="17">
      <t>レンメイ</t>
    </rPh>
    <rPh sb="17" eb="19">
      <t>キョウエイ</t>
    </rPh>
    <rPh sb="19" eb="21">
      <t>キョウギ</t>
    </rPh>
    <rPh sb="21" eb="23">
      <t>キソク</t>
    </rPh>
    <rPh sb="24" eb="26">
      <t>ジュンシュ</t>
    </rPh>
    <phoneticPr fontId="12"/>
  </si>
  <si>
    <t>④ 「申込集計」シートにて、申込み内容に間違いがないことを確認します。</t>
    <rPh sb="3" eb="5">
      <t>モウシコミ</t>
    </rPh>
    <rPh sb="5" eb="7">
      <t>シュウケイ</t>
    </rPh>
    <rPh sb="14" eb="16">
      <t>モウシコ</t>
    </rPh>
    <rPh sb="17" eb="19">
      <t>ナイヨウ</t>
    </rPh>
    <rPh sb="20" eb="22">
      <t>マチガ</t>
    </rPh>
    <rPh sb="29" eb="31">
      <t>カクニン</t>
    </rPh>
    <phoneticPr fontId="2"/>
  </si>
  <si>
    <t>⑤ 本ファイルを添付ファイルとして　gifu@tdsystem.co.jp　と</t>
    <rPh sb="2" eb="3">
      <t>ホン</t>
    </rPh>
    <rPh sb="8" eb="10">
      <t>テンプ</t>
    </rPh>
    <phoneticPr fontId="2"/>
  </si>
  <si>
    <t>⑥ 参加費の納入は銀行振込みのみ（振込み手数料はチーム負担）と致します。</t>
    <rPh sb="2" eb="4">
      <t>サンカ</t>
    </rPh>
    <rPh sb="4" eb="5">
      <t>ヒ</t>
    </rPh>
    <rPh sb="6" eb="8">
      <t>ノウニュウ</t>
    </rPh>
    <rPh sb="9" eb="11">
      <t>ギンコウ</t>
    </rPh>
    <rPh sb="11" eb="13">
      <t>フリコ</t>
    </rPh>
    <rPh sb="17" eb="19">
      <t>フリコ</t>
    </rPh>
    <rPh sb="20" eb="23">
      <t>テスウリョウ</t>
    </rPh>
    <rPh sb="27" eb="29">
      <t>フタン</t>
    </rPh>
    <rPh sb="31" eb="32">
      <t>イタ</t>
    </rPh>
    <phoneticPr fontId="2"/>
  </si>
  <si>
    <t>種目④</t>
    <rPh sb="0" eb="2">
      <t>シュモク</t>
    </rPh>
    <phoneticPr fontId="2"/>
  </si>
  <si>
    <t>⑤</t>
    <phoneticPr fontId="2"/>
  </si>
  <si>
    <t>⑥</t>
    <phoneticPr fontId="2"/>
  </si>
  <si>
    <t>100m自　由　形</t>
    <rPh sb="4" eb="5">
      <t>ジ</t>
    </rPh>
    <rPh sb="6" eb="7">
      <t>ユウ</t>
    </rPh>
    <rPh sb="8" eb="9">
      <t>カタチ</t>
    </rPh>
    <phoneticPr fontId="2"/>
  </si>
  <si>
    <t>100m平　泳　ぎ</t>
    <rPh sb="4" eb="5">
      <t>ヒラ</t>
    </rPh>
    <rPh sb="6" eb="7">
      <t>エイ</t>
    </rPh>
    <phoneticPr fontId="2"/>
  </si>
  <si>
    <t>100mバタフライ</t>
    <phoneticPr fontId="2"/>
  </si>
  <si>
    <t>100m背　泳　ぎ</t>
    <rPh sb="4" eb="5">
      <t>セ</t>
    </rPh>
    <rPh sb="6" eb="7">
      <t>エイ</t>
    </rPh>
    <phoneticPr fontId="2"/>
  </si>
  <si>
    <t>4×50mフリーリレー</t>
    <phoneticPr fontId="2"/>
  </si>
  <si>
    <t>4×50mメドレーリレー</t>
    <phoneticPr fontId="2"/>
  </si>
  <si>
    <t>男子4×50mフリーリレー</t>
    <rPh sb="0" eb="2">
      <t>ダンシ</t>
    </rPh>
    <phoneticPr fontId="2"/>
  </si>
  <si>
    <t>男子4×50mメドレーリレー</t>
    <rPh sb="0" eb="2">
      <t>ダンシ</t>
    </rPh>
    <phoneticPr fontId="2"/>
  </si>
  <si>
    <t>女子4×50mフリーリレー</t>
    <phoneticPr fontId="2"/>
  </si>
  <si>
    <t>女子4×50mメドレーリレー</t>
    <phoneticPr fontId="2"/>
  </si>
  <si>
    <t>混合4×50mフリーリレー</t>
    <phoneticPr fontId="2"/>
  </si>
  <si>
    <t>混合4×50mメドレーリレー</t>
    <phoneticPr fontId="2"/>
  </si>
  <si>
    <t>撮影許可証</t>
    <rPh sb="0" eb="5">
      <t>サツエイキョカショウ</t>
    </rPh>
    <phoneticPr fontId="2"/>
  </si>
  <si>
    <t>枚</t>
    <rPh sb="0" eb="1">
      <t>マイ</t>
    </rPh>
    <phoneticPr fontId="2"/>
  </si>
  <si>
    <t>撮影許可証</t>
    <rPh sb="0" eb="2">
      <t>サツエイ</t>
    </rPh>
    <rPh sb="2" eb="5">
      <t>キョカショウ</t>
    </rPh>
    <phoneticPr fontId="2"/>
  </si>
  <si>
    <t>一般社団法人岐阜県水泳連盟　競技運営　会長　加藤哲久</t>
    <rPh sb="0" eb="2">
      <t>イッパン</t>
    </rPh>
    <rPh sb="2" eb="4">
      <t>シャダン</t>
    </rPh>
    <rPh sb="4" eb="6">
      <t>ホウジン</t>
    </rPh>
    <rPh sb="6" eb="9">
      <t>ギフケン</t>
    </rPh>
    <rPh sb="9" eb="11">
      <t>スイエイ</t>
    </rPh>
    <rPh sb="11" eb="13">
      <t>レンメイ</t>
    </rPh>
    <rPh sb="14" eb="16">
      <t>キョウギ</t>
    </rPh>
    <rPh sb="16" eb="18">
      <t>ウンエイ</t>
    </rPh>
    <rPh sb="19" eb="21">
      <t>カイチョウ</t>
    </rPh>
    <rPh sb="22" eb="24">
      <t>カトウ</t>
    </rPh>
    <rPh sb="24" eb="26">
      <t>テツヒサ</t>
    </rPh>
    <phoneticPr fontId="2"/>
  </si>
  <si>
    <t>※印刷をして参加者ご本人が署名してください。</t>
    <rPh sb="1" eb="3">
      <t>インサツ</t>
    </rPh>
    <rPh sb="6" eb="9">
      <t>サンカシャ</t>
    </rPh>
    <rPh sb="10" eb="12">
      <t>ホンニン</t>
    </rPh>
    <rPh sb="13" eb="15">
      <t>ショメイ</t>
    </rPh>
    <phoneticPr fontId="12"/>
  </si>
  <si>
    <t>⑦ 誓約書は印刷をして、参加者が署名をし郵送して下さい。</t>
    <rPh sb="2" eb="5">
      <t>セイヤクショ</t>
    </rPh>
    <rPh sb="6" eb="8">
      <t>インサツ</t>
    </rPh>
    <rPh sb="12" eb="15">
      <t>サンカシャ</t>
    </rPh>
    <rPh sb="16" eb="18">
      <t>ショメイ</t>
    </rPh>
    <rPh sb="20" eb="22">
      <t>ユウソウ</t>
    </rPh>
    <rPh sb="24" eb="25">
      <t>クダ</t>
    </rPh>
    <phoneticPr fontId="2"/>
  </si>
  <si>
    <r>
      <t>※署名されたものを、</t>
    </r>
    <r>
      <rPr>
        <b/>
        <sz val="11"/>
        <color rgb="FF000000"/>
        <rFont val="ＭＳ Ｐゴシック"/>
        <family val="3"/>
        <charset val="128"/>
      </rPr>
      <t>大会当日</t>
    </r>
    <r>
      <rPr>
        <sz val="11"/>
        <color indexed="8"/>
        <rFont val="ＭＳ Ｐゴシック"/>
        <family val="3"/>
        <charset val="128"/>
      </rPr>
      <t>受付に提出してください。</t>
    </r>
    <rPh sb="1" eb="3">
      <t>ショメイ</t>
    </rPh>
    <rPh sb="10" eb="12">
      <t>タイカイ</t>
    </rPh>
    <rPh sb="12" eb="14">
      <t>トウジツ</t>
    </rPh>
    <rPh sb="14" eb="16">
      <t>ウケツケ</t>
    </rPh>
    <rPh sb="17" eb="19">
      <t>テイシュツ</t>
    </rPh>
    <phoneticPr fontId="12"/>
  </si>
  <si>
    <t>第８回岐阜県社会人選手権水泳競技大会</t>
    <rPh sb="0" eb="1">
      <t>ダイ</t>
    </rPh>
    <rPh sb="2" eb="3">
      <t>カイ</t>
    </rPh>
    <rPh sb="3" eb="6">
      <t>ギフケン</t>
    </rPh>
    <rPh sb="6" eb="8">
      <t>シャカイ</t>
    </rPh>
    <rPh sb="8" eb="9">
      <t>ジン</t>
    </rPh>
    <rPh sb="9" eb="12">
      <t>センシュケン</t>
    </rPh>
    <rPh sb="12" eb="14">
      <t>スイエイ</t>
    </rPh>
    <rPh sb="14" eb="16">
      <t>キョウギ</t>
    </rPh>
    <rPh sb="16" eb="18">
      <t>タイカイ</t>
    </rPh>
    <phoneticPr fontId="2"/>
  </si>
  <si>
    <t>上記のことに同意し、第8回岐阜県社会人選手権水泳競技大会に申し込みます。</t>
    <rPh sb="0" eb="2">
      <t>ジョウキ</t>
    </rPh>
    <rPh sb="6" eb="8">
      <t>ドウイ</t>
    </rPh>
    <rPh sb="10" eb="11">
      <t>ダイ</t>
    </rPh>
    <rPh sb="12" eb="13">
      <t>カイ</t>
    </rPh>
    <rPh sb="13" eb="16">
      <t>ギフケン</t>
    </rPh>
    <rPh sb="16" eb="18">
      <t>シャカイ</t>
    </rPh>
    <rPh sb="18" eb="19">
      <t>ジン</t>
    </rPh>
    <rPh sb="19" eb="22">
      <t>センシュケン</t>
    </rPh>
    <rPh sb="22" eb="24">
      <t>スイエイ</t>
    </rPh>
    <rPh sb="24" eb="26">
      <t>キョウギ</t>
    </rPh>
    <rPh sb="26" eb="28">
      <t>タイカイ</t>
    </rPh>
    <rPh sb="29" eb="30">
      <t>モウ</t>
    </rPh>
    <rPh sb="31" eb="32">
      <t>コ</t>
    </rPh>
    <phoneticPr fontId="2"/>
  </si>
  <si>
    <t>Ver2.0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</si>
</sst>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lt;100]0.00;0&quot;:&quot;00.00"/>
    <numFmt numFmtId="178" formatCode="0&quot;歳&quot;"/>
    <numFmt numFmtId="179" formatCode="#,##0&quot;円&quot;"/>
    <numFmt numFmtId="180" formatCode="0&quot; 種目&quot;"/>
    <numFmt numFmtId="181" formatCode="[$-411]ggge&quot;年&quot;m&quot;月&quot;d&quot;日&quot;;@"/>
    <numFmt numFmtId="182" formatCode="&quot; &quot;@"/>
    <numFmt numFmtId="183" formatCode="0_);[Red]\(0\)"/>
    <numFmt numFmtId="184" formatCode="[$-F800]dddd\,\ mmmm\ dd\,\ yyyy"/>
  </numFmts>
  <fonts count="64">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2"/>
      <name val="ＭＳ 明朝"/>
      <family val="1"/>
      <charset val="128"/>
    </font>
    <font>
      <b/>
      <sz val="14"/>
      <name val="ＭＳ 明朝"/>
      <family val="1"/>
      <charset val="128"/>
    </font>
    <font>
      <sz val="10"/>
      <color indexed="10"/>
      <name val="ＭＳ 明朝"/>
      <family val="1"/>
      <charset val="128"/>
    </font>
    <font>
      <b/>
      <sz val="10"/>
      <color indexed="10"/>
      <name val="ＭＳ 明朝"/>
      <family val="1"/>
      <charset val="128"/>
    </font>
    <font>
      <sz val="18"/>
      <name val="ＭＳ 明朝"/>
      <family val="1"/>
      <charset val="128"/>
    </font>
    <font>
      <sz val="9"/>
      <name val="ＭＳ 明朝"/>
      <family val="1"/>
      <charset val="128"/>
    </font>
    <font>
      <b/>
      <sz val="14"/>
      <color indexed="10"/>
      <name val="ＭＳ ゴシック"/>
      <family val="3"/>
      <charset val="128"/>
    </font>
    <font>
      <sz val="11"/>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12"/>
      <color rgb="FFFF0000"/>
      <name val="ＭＳ ゴシック"/>
      <family val="3"/>
      <charset val="128"/>
    </font>
    <font>
      <sz val="18"/>
      <name val="ＭＳ ゴシック"/>
      <family val="3"/>
      <charset val="128"/>
    </font>
    <font>
      <sz val="20"/>
      <name val="ＭＳ ゴシック"/>
      <family val="3"/>
      <charset val="128"/>
    </font>
    <font>
      <sz val="14"/>
      <name val="ＭＳ ゴシック"/>
      <family val="3"/>
      <charset val="128"/>
    </font>
    <font>
      <sz val="22"/>
      <name val="ＭＳ ゴシック"/>
      <family val="3"/>
      <charset val="128"/>
    </font>
    <font>
      <sz val="16"/>
      <name val="ＭＳ 明朝"/>
      <family val="1"/>
      <charset val="128"/>
    </font>
    <font>
      <i/>
      <sz val="18"/>
      <name val="ＭＳ ゴシック"/>
      <family val="3"/>
      <charset val="128"/>
    </font>
    <font>
      <sz val="16"/>
      <name val="ＭＳ Ｐゴシック"/>
      <family val="3"/>
      <charset val="128"/>
    </font>
    <font>
      <sz val="15"/>
      <name val="ＭＳ 明朝"/>
      <family val="1"/>
      <charset val="128"/>
    </font>
    <font>
      <sz val="10"/>
      <color rgb="FFFF0000"/>
      <name val="ＭＳ 明朝"/>
      <family val="1"/>
      <charset val="128"/>
    </font>
    <font>
      <sz val="12"/>
      <color indexed="10"/>
      <name val="ＭＳ ゴシック"/>
      <family val="3"/>
      <charset val="128"/>
    </font>
    <font>
      <sz val="18"/>
      <color rgb="FFFF0000"/>
      <name val="ＭＳ ゴシック"/>
      <family val="3"/>
      <charset val="128"/>
    </font>
    <font>
      <b/>
      <sz val="12"/>
      <color rgb="FFFF0000"/>
      <name val="ＭＳ 明朝"/>
      <family val="1"/>
      <charset val="128"/>
    </font>
    <font>
      <b/>
      <sz val="14"/>
      <color rgb="FFFF0000"/>
      <name val="ＭＳ 明朝"/>
      <family val="1"/>
      <charset val="128"/>
    </font>
    <font>
      <sz val="16"/>
      <color rgb="FFFF0000"/>
      <name val="ＤＦ特太ゴシック体"/>
      <family val="3"/>
      <charset val="128"/>
    </font>
    <font>
      <sz val="12"/>
      <name val="ＭＳ ゴシック"/>
      <family val="3"/>
      <charset val="128"/>
    </font>
    <font>
      <sz val="11"/>
      <name val="ＭＳ ゴシック"/>
      <family val="3"/>
      <charset val="128"/>
    </font>
    <font>
      <sz val="10"/>
      <name val="ＭＳ 明朝"/>
      <family val="3"/>
      <charset val="128"/>
    </font>
    <font>
      <b/>
      <sz val="12"/>
      <color theme="0"/>
      <name val="ＭＳ 明朝"/>
      <family val="1"/>
      <charset val="128"/>
    </font>
    <font>
      <sz val="11"/>
      <color indexed="8"/>
      <name val="ＭＳ Ｐゴシック"/>
      <family val="3"/>
      <charset val="128"/>
    </font>
    <font>
      <sz val="11"/>
      <name val="ＭＳ Ｐゴシック"/>
      <family val="3"/>
      <charset val="128"/>
    </font>
    <font>
      <sz val="18"/>
      <color indexed="8"/>
      <name val="HGPｺﾞｼｯｸE"/>
      <family val="3"/>
      <charset val="128"/>
    </font>
    <font>
      <sz val="11"/>
      <color indexed="8"/>
      <name val="ＭＳ Ｐゴシック"/>
      <family val="3"/>
      <charset val="128"/>
    </font>
    <font>
      <b/>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20"/>
      <color indexed="8"/>
      <name val="ＭＳ Ｐゴシック"/>
      <family val="3"/>
      <charset val="128"/>
    </font>
    <font>
      <b/>
      <sz val="12"/>
      <color theme="0"/>
      <name val="ＭＳ 明朝"/>
      <family val="1"/>
      <charset val="128"/>
    </font>
    <font>
      <sz val="12"/>
      <name val="ＭＳ 明朝"/>
      <family val="1"/>
      <charset val="128"/>
    </font>
    <font>
      <b/>
      <sz val="12"/>
      <name val="ＭＳ 明朝"/>
      <family val="1"/>
      <charset val="128"/>
    </font>
    <font>
      <b/>
      <sz val="10"/>
      <color rgb="FFFF0000"/>
      <name val="ＭＳ 明朝"/>
      <family val="1"/>
      <charset val="128"/>
    </font>
    <font>
      <sz val="11"/>
      <name val="ＭＳ 明朝"/>
      <family val="1"/>
      <charset val="128"/>
    </font>
    <font>
      <b/>
      <sz val="10"/>
      <color rgb="FFFF0000"/>
      <name val="ＭＳ ゴシック"/>
      <family val="3"/>
      <charset val="128"/>
    </font>
    <font>
      <b/>
      <sz val="16"/>
      <name val="ＭＳ 明朝"/>
      <family val="1"/>
      <charset val="128"/>
    </font>
    <font>
      <sz val="10"/>
      <name val="ＭＳ 明朝"/>
      <family val="1"/>
      <charset val="128"/>
    </font>
    <font>
      <b/>
      <sz val="14"/>
      <name val="ＭＳ 明朝"/>
      <family val="1"/>
      <charset val="128"/>
    </font>
    <font>
      <b/>
      <sz val="18"/>
      <name val="ＭＳ 明朝"/>
      <family val="1"/>
      <charset val="128"/>
    </font>
    <font>
      <b/>
      <sz val="9"/>
      <name val="ＭＳ 明朝"/>
      <family val="1"/>
      <charset val="128"/>
    </font>
    <font>
      <sz val="18"/>
      <name val="ＭＳ 明朝"/>
      <family val="1"/>
      <charset val="128"/>
    </font>
    <font>
      <sz val="9"/>
      <name val="ＭＳ 明朝"/>
      <family val="1"/>
      <charset val="128"/>
    </font>
    <font>
      <b/>
      <sz val="11"/>
      <name val="ＭＳ 明朝"/>
      <family val="1"/>
      <charset val="128"/>
    </font>
    <font>
      <b/>
      <sz val="15"/>
      <name val="ＭＳ 明朝"/>
      <family val="1"/>
      <charset val="128"/>
    </font>
    <font>
      <sz val="12"/>
      <name val="ＭＳ ゴシック"/>
      <family val="3"/>
      <charset val="128"/>
    </font>
    <font>
      <sz val="10"/>
      <name val="ＭＳ ゴシック"/>
      <family val="3"/>
      <charset val="128"/>
    </font>
    <font>
      <sz val="18"/>
      <name val="ＭＳ ゴシック"/>
      <family val="3"/>
      <charset val="128"/>
    </font>
    <font>
      <sz val="14"/>
      <color theme="0"/>
      <name val="ＭＳ ゴシック"/>
      <family val="3"/>
      <charset val="128"/>
    </font>
    <font>
      <b/>
      <sz val="16"/>
      <color theme="0"/>
      <name val="ＭＳ 明朝"/>
      <family val="1"/>
      <charset val="128"/>
    </font>
    <font>
      <b/>
      <sz val="14"/>
      <color theme="0"/>
      <name val="ＭＳ 明朝"/>
      <family val="1"/>
      <charset val="128"/>
    </font>
    <font>
      <b/>
      <sz val="11"/>
      <color rgb="FF000000"/>
      <name val="ＭＳ Ｐゴシック"/>
      <family val="3"/>
      <charset val="128"/>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6"/>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FFFF99"/>
        <bgColor indexed="64"/>
      </patternFill>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34" fillId="0" borderId="0">
      <alignment vertical="center"/>
    </xf>
    <xf numFmtId="0" fontId="35" fillId="0" borderId="0">
      <alignment vertical="center"/>
    </xf>
  </cellStyleXfs>
  <cellXfs count="287">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1" fillId="0" borderId="0" xfId="0" applyFont="1">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177" fontId="3" fillId="0" borderId="0" xfId="0" applyNumberFormat="1" applyFont="1">
      <alignment vertical="center"/>
    </xf>
    <xf numFmtId="1" fontId="3" fillId="0" borderId="0" xfId="0" applyNumberFormat="1" applyFont="1">
      <alignment vertical="center"/>
    </xf>
    <xf numFmtId="0" fontId="5" fillId="0" borderId="0" xfId="0" applyFont="1">
      <alignmen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lignment vertical="center"/>
    </xf>
    <xf numFmtId="178" fontId="0" fillId="0" borderId="1" xfId="0" applyNumberFormat="1" applyBorder="1" applyAlignment="1">
      <alignment horizontal="center" vertical="center"/>
    </xf>
    <xf numFmtId="181" fontId="4" fillId="0" borderId="0" xfId="0" applyNumberFormat="1" applyFont="1" applyAlignment="1">
      <alignment vertical="center" shrinkToFit="1"/>
    </xf>
    <xf numFmtId="0" fontId="0" fillId="0" borderId="3" xfId="0" applyBorder="1" applyAlignment="1">
      <alignment horizontal="center" vertical="center"/>
    </xf>
    <xf numFmtId="0" fontId="7" fillId="0" borderId="0" xfId="0" applyFont="1">
      <alignment vertical="center"/>
    </xf>
    <xf numFmtId="1" fontId="0" fillId="0" borderId="0" xfId="0" applyNumberFormat="1">
      <alignment vertical="center"/>
    </xf>
    <xf numFmtId="49" fontId="0" fillId="0" borderId="0" xfId="0" applyNumberFormat="1">
      <alignment vertical="center"/>
    </xf>
    <xf numFmtId="0" fontId="3"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lignment horizontal="center" vertical="center" shrinkToFit="1"/>
    </xf>
    <xf numFmtId="0" fontId="10" fillId="0" borderId="0" xfId="0" applyFont="1">
      <alignment vertical="center"/>
    </xf>
    <xf numFmtId="14" fontId="0" fillId="0" borderId="0" xfId="0" applyNumberFormat="1">
      <alignment vertical="center"/>
    </xf>
    <xf numFmtId="0" fontId="0" fillId="0" borderId="5" xfId="0" applyBorder="1">
      <alignment vertical="center"/>
    </xf>
    <xf numFmtId="0" fontId="3" fillId="0" borderId="1" xfId="0" applyFont="1" applyBorder="1">
      <alignment vertical="center"/>
    </xf>
    <xf numFmtId="0" fontId="13" fillId="0" borderId="0" xfId="0" applyFont="1">
      <alignment vertical="center"/>
    </xf>
    <xf numFmtId="0" fontId="0" fillId="0" borderId="4" xfId="0" applyBorder="1">
      <alignment vertical="center"/>
    </xf>
    <xf numFmtId="1" fontId="0" fillId="0" borderId="5" xfId="0" applyNumberFormat="1" applyBorder="1">
      <alignment vertical="center"/>
    </xf>
    <xf numFmtId="0" fontId="0" fillId="0" borderId="0" xfId="0" applyAlignment="1">
      <alignment vertical="center" shrinkToFit="1"/>
    </xf>
    <xf numFmtId="0" fontId="0" fillId="0" borderId="1" xfId="0" applyBorder="1" applyAlignment="1">
      <alignment vertical="center" shrinkToFit="1"/>
    </xf>
    <xf numFmtId="0" fontId="0" fillId="5" borderId="1" xfId="0" applyFill="1" applyBorder="1" applyAlignment="1" applyProtection="1">
      <alignment vertical="center" shrinkToFit="1"/>
      <protection locked="0"/>
    </xf>
    <xf numFmtId="177" fontId="0" fillId="5" borderId="1" xfId="0" applyNumberFormat="1" applyFill="1" applyBorder="1" applyProtection="1">
      <alignment vertical="center"/>
      <protection locked="0"/>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8" xfId="0" applyBorder="1" applyAlignment="1">
      <alignment horizontal="center" vertical="center"/>
    </xf>
    <xf numFmtId="49" fontId="0" fillId="0" borderId="5" xfId="0" applyNumberFormat="1" applyBorder="1">
      <alignment vertical="center"/>
    </xf>
    <xf numFmtId="0" fontId="3" fillId="0" borderId="4" xfId="0" applyFont="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1" fontId="3" fillId="0" borderId="1" xfId="0" applyNumberFormat="1" applyFont="1" applyBorder="1">
      <alignment vertical="center"/>
    </xf>
    <xf numFmtId="0" fontId="1" fillId="0" borderId="0" xfId="0" applyFont="1" applyAlignment="1">
      <alignment horizontal="center" vertical="center"/>
    </xf>
    <xf numFmtId="0" fontId="1" fillId="0" borderId="12" xfId="0" applyFont="1" applyBorder="1">
      <alignment vertical="center"/>
    </xf>
    <xf numFmtId="0" fontId="1" fillId="0" borderId="13" xfId="0" applyFont="1" applyBorder="1">
      <alignment vertical="center"/>
    </xf>
    <xf numFmtId="0" fontId="0" fillId="0" borderId="3" xfId="0" applyBorder="1">
      <alignment vertical="center"/>
    </xf>
    <xf numFmtId="0" fontId="1" fillId="0" borderId="14" xfId="0" applyFont="1" applyBorder="1">
      <alignment vertical="center"/>
    </xf>
    <xf numFmtId="0" fontId="0" fillId="0" borderId="14" xfId="0" applyBorder="1">
      <alignment vertical="center"/>
    </xf>
    <xf numFmtId="0" fontId="0" fillId="0" borderId="6" xfId="0"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8" xfId="0" applyFont="1" applyBorder="1">
      <alignment vertical="center"/>
    </xf>
    <xf numFmtId="0" fontId="3" fillId="7" borderId="1" xfId="0" applyFont="1" applyFill="1" applyBorder="1" applyAlignment="1" applyProtection="1">
      <alignment horizontal="center" vertical="center"/>
      <protection locked="0"/>
    </xf>
    <xf numFmtId="0" fontId="14" fillId="7" borderId="1" xfId="0" applyFont="1" applyFill="1" applyBorder="1" applyAlignment="1" applyProtection="1">
      <alignment vertical="center" shrinkToFit="1"/>
      <protection locked="0"/>
    </xf>
    <xf numFmtId="182" fontId="3" fillId="7" borderId="1" xfId="0" applyNumberFormat="1" applyFont="1" applyFill="1" applyBorder="1" applyAlignment="1" applyProtection="1">
      <alignment vertical="center" shrinkToFit="1"/>
      <protection locked="0"/>
    </xf>
    <xf numFmtId="177" fontId="3" fillId="7" borderId="1" xfId="0" applyNumberFormat="1" applyFont="1" applyFill="1" applyBorder="1" applyProtection="1">
      <alignment vertical="center"/>
      <protection locked="0"/>
    </xf>
    <xf numFmtId="0" fontId="3" fillId="8" borderId="1" xfId="0" applyFont="1" applyFill="1" applyBorder="1" applyAlignment="1" applyProtection="1">
      <alignment horizontal="center" vertical="center"/>
      <protection locked="0"/>
    </xf>
    <xf numFmtId="0" fontId="14" fillId="8" borderId="1" xfId="0" applyFont="1" applyFill="1" applyBorder="1" applyAlignment="1" applyProtection="1">
      <alignment vertical="center" shrinkToFit="1"/>
      <protection locked="0"/>
    </xf>
    <xf numFmtId="182" fontId="3" fillId="8" borderId="1" xfId="0" applyNumberFormat="1" applyFont="1" applyFill="1" applyBorder="1" applyAlignment="1" applyProtection="1">
      <alignment vertical="center" shrinkToFit="1"/>
      <protection locked="0"/>
    </xf>
    <xf numFmtId="177" fontId="3" fillId="8" borderId="1" xfId="0" applyNumberFormat="1" applyFont="1" applyFill="1" applyBorder="1" applyProtection="1">
      <alignment vertical="center"/>
      <protection locked="0"/>
    </xf>
    <xf numFmtId="0" fontId="3" fillId="0" borderId="4" xfId="0" applyFont="1" applyBorder="1">
      <alignment vertical="center"/>
    </xf>
    <xf numFmtId="0" fontId="0" fillId="9" borderId="0" xfId="0" applyFill="1">
      <alignment vertical="center"/>
    </xf>
    <xf numFmtId="0" fontId="0" fillId="9" borderId="5" xfId="0" applyFill="1" applyBorder="1">
      <alignment vertical="center"/>
    </xf>
    <xf numFmtId="0" fontId="0" fillId="9" borderId="4" xfId="0" applyFill="1" applyBorder="1">
      <alignment vertical="center"/>
    </xf>
    <xf numFmtId="0" fontId="0" fillId="10" borderId="4" xfId="0" applyFill="1" applyBorder="1">
      <alignment vertical="center"/>
    </xf>
    <xf numFmtId="0" fontId="0" fillId="10" borderId="0" xfId="0" applyFill="1">
      <alignment vertical="center"/>
    </xf>
    <xf numFmtId="0" fontId="0" fillId="10" borderId="5" xfId="0" applyFill="1" applyBorder="1">
      <alignment vertical="center"/>
    </xf>
    <xf numFmtId="0" fontId="0" fillId="11" borderId="4" xfId="0" applyFill="1" applyBorder="1">
      <alignment vertical="center"/>
    </xf>
    <xf numFmtId="0" fontId="0" fillId="11" borderId="0" xfId="0" applyFill="1">
      <alignment vertical="center"/>
    </xf>
    <xf numFmtId="0" fontId="0" fillId="11" borderId="5" xfId="0" applyFill="1" applyBorder="1">
      <alignment vertical="center"/>
    </xf>
    <xf numFmtId="0" fontId="0" fillId="12" borderId="4" xfId="0" applyFill="1" applyBorder="1">
      <alignment vertical="center"/>
    </xf>
    <xf numFmtId="0" fontId="0" fillId="12" borderId="0" xfId="0" applyFill="1">
      <alignment vertical="center"/>
    </xf>
    <xf numFmtId="0" fontId="0" fillId="12" borderId="5" xfId="0" applyFill="1" applyBorder="1">
      <alignment vertical="center"/>
    </xf>
    <xf numFmtId="0" fontId="6" fillId="0" borderId="0" xfId="0" applyFont="1" applyAlignment="1">
      <alignment vertical="center" shrinkToFit="1"/>
    </xf>
    <xf numFmtId="0" fontId="15" fillId="0" borderId="3" xfId="0" applyFont="1" applyBorder="1" applyAlignment="1">
      <alignment horizontal="center" vertical="center" shrinkToFit="1"/>
    </xf>
    <xf numFmtId="1" fontId="17" fillId="0" borderId="0" xfId="0" applyNumberFormat="1" applyFont="1" applyAlignment="1">
      <alignment horizontal="center" vertical="center" shrinkToFit="1"/>
    </xf>
    <xf numFmtId="0" fontId="17" fillId="0" borderId="0" xfId="0" applyFont="1" applyAlignment="1">
      <alignment horizontal="center" vertical="center" shrinkToFit="1"/>
    </xf>
    <xf numFmtId="0" fontId="17" fillId="0" borderId="0" xfId="0" quotePrefix="1" applyFont="1" applyAlignment="1">
      <alignment horizontal="center" vertical="center" shrinkToFit="1"/>
    </xf>
    <xf numFmtId="0" fontId="3" fillId="0" borderId="0" xfId="0" applyFont="1" applyAlignment="1">
      <alignment horizontal="right" vertical="center" shrinkToFit="1"/>
    </xf>
    <xf numFmtId="0" fontId="9" fillId="0" borderId="0" xfId="0" applyFont="1" applyAlignment="1">
      <alignment vertical="center" shrinkToFit="1"/>
    </xf>
    <xf numFmtId="0" fontId="11" fillId="0" borderId="0" xfId="0" applyFont="1" applyAlignment="1">
      <alignment vertical="center" shrinkToFit="1"/>
    </xf>
    <xf numFmtId="180" fontId="3" fillId="0" borderId="0" xfId="0" applyNumberFormat="1" applyFont="1" applyAlignment="1">
      <alignment vertical="center" shrinkToFit="1"/>
    </xf>
    <xf numFmtId="180" fontId="3" fillId="0" borderId="0" xfId="0" applyNumberFormat="1" applyFont="1" applyAlignment="1">
      <alignment horizontal="right" vertical="center" shrinkToFit="1"/>
    </xf>
    <xf numFmtId="0" fontId="20" fillId="0" borderId="0" xfId="0" applyFont="1" applyAlignment="1">
      <alignment vertical="center" shrinkToFit="1"/>
    </xf>
    <xf numFmtId="0" fontId="20" fillId="0" borderId="0" xfId="0" applyFont="1" applyAlignment="1">
      <alignment horizontal="center" vertical="center" shrinkToFit="1"/>
    </xf>
    <xf numFmtId="0" fontId="18" fillId="0" borderId="0" xfId="0" applyFont="1">
      <alignment vertical="center"/>
    </xf>
    <xf numFmtId="0" fontId="24" fillId="0" borderId="0" xfId="0"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shrinkToFit="1"/>
    </xf>
    <xf numFmtId="176" fontId="8" fillId="0" borderId="0" xfId="0" applyNumberFormat="1" applyFont="1" applyAlignment="1">
      <alignment vertical="center" shrinkToFit="1"/>
    </xf>
    <xf numFmtId="176" fontId="3" fillId="0" borderId="0" xfId="0" applyNumberFormat="1" applyFont="1" applyAlignment="1">
      <alignment vertical="center" shrinkToFit="1"/>
    </xf>
    <xf numFmtId="0" fontId="14" fillId="0" borderId="0" xfId="0" applyFont="1" applyAlignment="1">
      <alignment vertical="center" shrinkToFit="1"/>
    </xf>
    <xf numFmtId="0" fontId="25" fillId="0" borderId="0" xfId="0" applyFont="1" applyAlignment="1">
      <alignment vertical="center" shrinkToFit="1"/>
    </xf>
    <xf numFmtId="38" fontId="0" fillId="0" borderId="0" xfId="1" applyFont="1">
      <alignment vertical="center"/>
    </xf>
    <xf numFmtId="49" fontId="20" fillId="0" borderId="0" xfId="0" applyNumberFormat="1" applyFont="1" applyAlignment="1">
      <alignment horizontal="left" vertical="center"/>
    </xf>
    <xf numFmtId="0" fontId="26" fillId="0" borderId="0" xfId="0" applyFont="1" applyAlignment="1">
      <alignment horizontal="left" vertical="center"/>
    </xf>
    <xf numFmtId="0" fontId="0" fillId="0" borderId="11" xfId="0" applyBorder="1">
      <alignment vertical="center"/>
    </xf>
    <xf numFmtId="0" fontId="20" fillId="0" borderId="0" xfId="0" applyFont="1" applyAlignment="1">
      <alignment horizontal="left" vertical="center" shrinkToFit="1"/>
    </xf>
    <xf numFmtId="0" fontId="22" fillId="0" borderId="0" xfId="0" applyFont="1" applyAlignment="1">
      <alignment horizontal="left" vertical="center" shrinkToFit="1"/>
    </xf>
    <xf numFmtId="0" fontId="20" fillId="0" borderId="0" xfId="0" applyFont="1" applyAlignment="1">
      <alignment horizontal="right" vertical="center" shrinkToFit="1"/>
    </xf>
    <xf numFmtId="0" fontId="28" fillId="0" borderId="0" xfId="0" applyFont="1">
      <alignment vertical="center"/>
    </xf>
    <xf numFmtId="0" fontId="29" fillId="0" borderId="0" xfId="0" applyFont="1">
      <alignment vertical="center"/>
    </xf>
    <xf numFmtId="179" fontId="0" fillId="0" borderId="0" xfId="0" applyNumberFormat="1">
      <alignment vertical="center"/>
    </xf>
    <xf numFmtId="184" fontId="0" fillId="0" borderId="0" xfId="0" applyNumberFormat="1">
      <alignment vertical="center"/>
    </xf>
    <xf numFmtId="184" fontId="30" fillId="0" borderId="0" xfId="0" applyNumberFormat="1" applyFont="1" applyAlignment="1">
      <alignment vertical="center" shrinkToFit="1"/>
    </xf>
    <xf numFmtId="176" fontId="3" fillId="7" borderId="1" xfId="0" applyNumberFormat="1" applyFont="1" applyFill="1" applyBorder="1" applyAlignment="1" applyProtection="1">
      <alignment horizontal="center" vertical="center"/>
      <protection locked="0"/>
    </xf>
    <xf numFmtId="176" fontId="3" fillId="8" borderId="1" xfId="0" applyNumberFormat="1" applyFont="1" applyFill="1" applyBorder="1" applyAlignment="1" applyProtection="1">
      <alignment horizontal="center" vertical="center"/>
      <protection locked="0"/>
    </xf>
    <xf numFmtId="14" fontId="0" fillId="0" borderId="5" xfId="0" applyNumberFormat="1" applyBorder="1">
      <alignment vertical="center"/>
    </xf>
    <xf numFmtId="1" fontId="3" fillId="0" borderId="4" xfId="0" applyNumberFormat="1" applyFont="1" applyBorder="1">
      <alignment vertical="center"/>
    </xf>
    <xf numFmtId="1" fontId="3" fillId="0" borderId="5" xfId="0" applyNumberFormat="1" applyFont="1" applyBorder="1">
      <alignment vertical="center"/>
    </xf>
    <xf numFmtId="0" fontId="37" fillId="0" borderId="0" xfId="2" applyFont="1">
      <alignment vertical="center"/>
    </xf>
    <xf numFmtId="0" fontId="38" fillId="0" borderId="0" xfId="2" applyFont="1" applyAlignment="1">
      <alignment horizontal="center" vertical="center"/>
    </xf>
    <xf numFmtId="0" fontId="39" fillId="0" borderId="0" xfId="2" applyFont="1">
      <alignment vertical="center"/>
    </xf>
    <xf numFmtId="0" fontId="37" fillId="0" borderId="0" xfId="2" applyFont="1" applyAlignment="1">
      <alignment horizontal="right" vertical="center"/>
    </xf>
    <xf numFmtId="0" fontId="40" fillId="0" borderId="0" xfId="2" applyFont="1">
      <alignment vertical="center"/>
    </xf>
    <xf numFmtId="0" fontId="39" fillId="0" borderId="12" xfId="2" applyFont="1" applyBorder="1">
      <alignment vertical="center"/>
    </xf>
    <xf numFmtId="0" fontId="37" fillId="0" borderId="4" xfId="2" applyFont="1" applyBorder="1">
      <alignment vertical="center"/>
    </xf>
    <xf numFmtId="0" fontId="37" fillId="0" borderId="6" xfId="2" applyFont="1" applyBorder="1">
      <alignment vertical="center"/>
    </xf>
    <xf numFmtId="0" fontId="37" fillId="0" borderId="5" xfId="2" applyFont="1" applyBorder="1">
      <alignment vertical="center"/>
    </xf>
    <xf numFmtId="0" fontId="43" fillId="0" borderId="0" xfId="0" applyFont="1">
      <alignment vertical="center"/>
    </xf>
    <xf numFmtId="0" fontId="45" fillId="0" borderId="0" xfId="0" applyFont="1" applyAlignment="1">
      <alignment horizontal="right" vertical="center"/>
    </xf>
    <xf numFmtId="0" fontId="46" fillId="0" borderId="0" xfId="0" applyFont="1">
      <alignment vertical="center"/>
    </xf>
    <xf numFmtId="0" fontId="44" fillId="0" borderId="0" xfId="0" applyFont="1">
      <alignment vertical="center"/>
    </xf>
    <xf numFmtId="0" fontId="44" fillId="0" borderId="0" xfId="0" applyFont="1" applyAlignment="1">
      <alignment horizontal="center" vertical="center"/>
    </xf>
    <xf numFmtId="0" fontId="49" fillId="0" borderId="0" xfId="0" applyFont="1">
      <alignment vertical="center"/>
    </xf>
    <xf numFmtId="0" fontId="44" fillId="0" borderId="0" xfId="0" applyFont="1" applyAlignment="1">
      <alignment horizontal="left" vertical="center"/>
    </xf>
    <xf numFmtId="0" fontId="44" fillId="0" borderId="0" xfId="0" applyFont="1" applyAlignment="1">
      <alignment horizontal="right" vertical="center"/>
    </xf>
    <xf numFmtId="0" fontId="50" fillId="0" borderId="0" xfId="0" applyFont="1">
      <alignment vertical="center"/>
    </xf>
    <xf numFmtId="0" fontId="48" fillId="0" borderId="3" xfId="0" applyFont="1" applyBorder="1" applyAlignment="1">
      <alignment horizontal="center" vertical="center"/>
    </xf>
    <xf numFmtId="1" fontId="46" fillId="0" borderId="1" xfId="0" applyNumberFormat="1" applyFont="1" applyBorder="1">
      <alignment vertical="center"/>
    </xf>
    <xf numFmtId="176" fontId="51" fillId="0" borderId="0" xfId="0" applyNumberFormat="1" applyFont="1">
      <alignment vertical="center"/>
    </xf>
    <xf numFmtId="0" fontId="52" fillId="0" borderId="0" xfId="0" applyFont="1" applyAlignment="1">
      <alignment horizontal="right" vertical="center"/>
    </xf>
    <xf numFmtId="0" fontId="44" fillId="0" borderId="7" xfId="0" applyFont="1" applyBorder="1" applyAlignment="1">
      <alignment horizontal="center" vertical="center" shrinkToFit="1"/>
    </xf>
    <xf numFmtId="0" fontId="44" fillId="0" borderId="7" xfId="0" applyFont="1" applyBorder="1" applyAlignment="1" applyProtection="1">
      <alignment horizontal="center" vertical="center" shrinkToFit="1"/>
      <protection locked="0"/>
    </xf>
    <xf numFmtId="56" fontId="46" fillId="0" borderId="0" xfId="0" applyNumberFormat="1" applyFont="1">
      <alignment vertical="center"/>
    </xf>
    <xf numFmtId="0" fontId="51" fillId="0" borderId="0" xfId="0" applyFont="1" applyAlignment="1">
      <alignment horizontal="left" vertical="center"/>
    </xf>
    <xf numFmtId="0" fontId="43" fillId="0" borderId="0" xfId="0" applyFont="1" applyAlignment="1">
      <alignment horizontal="right" vertical="center"/>
    </xf>
    <xf numFmtId="0" fontId="54" fillId="0" borderId="0" xfId="0" applyFont="1">
      <alignment vertical="center"/>
    </xf>
    <xf numFmtId="0" fontId="43" fillId="0" borderId="0" xfId="0" applyFont="1" applyAlignment="1">
      <alignment horizontal="center" vertical="center"/>
    </xf>
    <xf numFmtId="0" fontId="48" fillId="0" borderId="6" xfId="0" applyFont="1" applyBorder="1">
      <alignment vertical="center"/>
    </xf>
    <xf numFmtId="0" fontId="48" fillId="0" borderId="5" xfId="0" applyFont="1" applyBorder="1" applyAlignment="1">
      <alignment horizontal="center" vertical="center"/>
    </xf>
    <xf numFmtId="0" fontId="48" fillId="0" borderId="0" xfId="0" applyFont="1" applyAlignment="1">
      <alignment horizontal="center" vertical="center"/>
    </xf>
    <xf numFmtId="176" fontId="55" fillId="0" borderId="0" xfId="0" applyNumberFormat="1" applyFont="1">
      <alignment vertical="center"/>
    </xf>
    <xf numFmtId="0" fontId="55" fillId="0" borderId="0" xfId="0" applyFont="1" applyAlignment="1">
      <alignment horizontal="left" vertical="center"/>
    </xf>
    <xf numFmtId="0" fontId="50" fillId="0" borderId="4" xfId="0" applyFont="1" applyBorder="1" applyAlignment="1">
      <alignment horizontal="right" vertical="center"/>
    </xf>
    <xf numFmtId="0" fontId="50" fillId="0" borderId="0" xfId="0" applyFont="1" applyAlignment="1">
      <alignment horizontal="right" vertical="center"/>
    </xf>
    <xf numFmtId="179" fontId="43" fillId="0" borderId="0" xfId="0" applyNumberFormat="1" applyFont="1" applyAlignment="1">
      <alignment horizontal="right" vertical="center"/>
    </xf>
    <xf numFmtId="0" fontId="45" fillId="0" borderId="0" xfId="0" applyFont="1">
      <alignment vertical="center"/>
    </xf>
    <xf numFmtId="0" fontId="49" fillId="0" borderId="1" xfId="0" applyFont="1" applyBorder="1">
      <alignment vertical="center"/>
    </xf>
    <xf numFmtId="0" fontId="43" fillId="0" borderId="1" xfId="0" applyFont="1" applyBorder="1" applyAlignment="1">
      <alignment horizontal="center" vertical="center"/>
    </xf>
    <xf numFmtId="0" fontId="48" fillId="0" borderId="0" xfId="0" applyFont="1" applyAlignment="1">
      <alignment horizontal="right" vertical="center"/>
    </xf>
    <xf numFmtId="0" fontId="57" fillId="0" borderId="4" xfId="0" applyFont="1" applyBorder="1">
      <alignment vertical="center"/>
    </xf>
    <xf numFmtId="0" fontId="57" fillId="0" borderId="13" xfId="0" applyFont="1" applyBorder="1">
      <alignment vertical="center"/>
    </xf>
    <xf numFmtId="0" fontId="57" fillId="0" borderId="0" xfId="0" applyFont="1">
      <alignment vertical="center"/>
    </xf>
    <xf numFmtId="0" fontId="57" fillId="0" borderId="5" xfId="0" applyFont="1" applyBorder="1">
      <alignment vertical="center"/>
    </xf>
    <xf numFmtId="0" fontId="57" fillId="0" borderId="11" xfId="0" applyFont="1" applyBorder="1">
      <alignment vertical="center"/>
    </xf>
    <xf numFmtId="0" fontId="58" fillId="0" borderId="0" xfId="0" applyFont="1">
      <alignment vertical="center"/>
    </xf>
    <xf numFmtId="0" fontId="59" fillId="0" borderId="0" xfId="0" applyFont="1">
      <alignment vertical="center"/>
    </xf>
    <xf numFmtId="0" fontId="33" fillId="0" borderId="0" xfId="0" applyFont="1" applyAlignment="1">
      <alignment horizontal="right" vertical="center"/>
    </xf>
    <xf numFmtId="1" fontId="61" fillId="7" borderId="0" xfId="0" applyNumberFormat="1" applyFont="1" applyFill="1" applyAlignment="1">
      <alignment horizontal="center" vertical="center"/>
    </xf>
    <xf numFmtId="0" fontId="62" fillId="0" borderId="0" xfId="0" applyFont="1">
      <alignment vertical="center"/>
    </xf>
    <xf numFmtId="0" fontId="61" fillId="0" borderId="0" xfId="0" quotePrefix="1" applyFont="1" applyAlignment="1">
      <alignment horizontal="center" vertical="center"/>
    </xf>
    <xf numFmtId="1" fontId="48" fillId="0" borderId="0" xfId="0" applyNumberFormat="1" applyFont="1" applyAlignment="1" applyProtection="1">
      <alignment horizontal="center" vertical="center"/>
      <protection locked="0"/>
    </xf>
    <xf numFmtId="0" fontId="0" fillId="10" borderId="1" xfId="0" applyFill="1" applyBorder="1" applyAlignment="1">
      <alignment horizontal="center" vertical="center"/>
    </xf>
    <xf numFmtId="178" fontId="0" fillId="10" borderId="1" xfId="0" applyNumberFormat="1" applyFill="1" applyBorder="1" applyAlignment="1">
      <alignment horizontal="center" vertical="center"/>
    </xf>
    <xf numFmtId="0" fontId="14" fillId="0" borderId="1" xfId="0" applyFont="1" applyBorder="1" applyAlignment="1">
      <alignment horizontal="center" vertical="center"/>
    </xf>
    <xf numFmtId="0" fontId="14" fillId="5" borderId="1" xfId="0" applyFont="1" applyFill="1" applyBorder="1" applyAlignment="1" applyProtection="1">
      <alignment vertical="center" shrinkToFit="1"/>
      <protection locked="0"/>
    </xf>
    <xf numFmtId="177" fontId="14" fillId="5" borderId="1" xfId="0" applyNumberFormat="1" applyFont="1" applyFill="1" applyBorder="1" applyProtection="1">
      <alignment vertical="center"/>
      <protection locked="0"/>
    </xf>
    <xf numFmtId="0" fontId="34" fillId="0" borderId="0" xfId="2">
      <alignment vertical="center"/>
    </xf>
    <xf numFmtId="0" fontId="30" fillId="0" borderId="12" xfId="0" applyFont="1" applyBorder="1">
      <alignment vertical="center"/>
    </xf>
    <xf numFmtId="0" fontId="30" fillId="0" borderId="6" xfId="0" applyFont="1" applyBorder="1">
      <alignment vertical="center"/>
    </xf>
    <xf numFmtId="179" fontId="43" fillId="0" borderId="0" xfId="0" applyNumberFormat="1" applyFont="1" applyAlignment="1">
      <alignment horizontal="center" vertical="center"/>
    </xf>
    <xf numFmtId="0" fontId="14" fillId="10" borderId="1" xfId="0" applyFont="1" applyFill="1" applyBorder="1" applyAlignment="1" applyProtection="1">
      <alignment horizontal="center" vertical="center"/>
      <protection locked="0"/>
    </xf>
    <xf numFmtId="178" fontId="14" fillId="10" borderId="1" xfId="0" applyNumberFormat="1" applyFont="1" applyFill="1" applyBorder="1" applyAlignment="1" applyProtection="1">
      <alignment horizontal="center" vertical="center"/>
      <protection locked="0"/>
    </xf>
    <xf numFmtId="178" fontId="0" fillId="10" borderId="1" xfId="0" applyNumberFormat="1" applyFill="1" applyBorder="1" applyAlignment="1" applyProtection="1">
      <alignment horizontal="center" vertical="center"/>
      <protection locked="0"/>
    </xf>
    <xf numFmtId="0" fontId="43" fillId="7" borderId="9" xfId="0" applyFont="1" applyFill="1" applyBorder="1" applyAlignment="1" applyProtection="1">
      <alignment horizontal="center" vertical="center"/>
      <protection locked="0"/>
    </xf>
    <xf numFmtId="0" fontId="43" fillId="7" borderId="10" xfId="0" applyFont="1" applyFill="1" applyBorder="1" applyAlignment="1" applyProtection="1">
      <alignment horizontal="center" vertical="center"/>
      <protection locked="0"/>
    </xf>
    <xf numFmtId="179" fontId="43" fillId="0" borderId="0" xfId="0" applyNumberFormat="1" applyFont="1" applyAlignment="1">
      <alignment horizontal="right" vertical="center"/>
    </xf>
    <xf numFmtId="179" fontId="43" fillId="0" borderId="0" xfId="0" applyNumberFormat="1" applyFont="1" applyAlignment="1">
      <alignment horizontal="center" vertical="center"/>
    </xf>
    <xf numFmtId="184" fontId="43" fillId="7" borderId="12" xfId="0" applyNumberFormat="1" applyFont="1" applyFill="1" applyBorder="1" applyAlignment="1" applyProtection="1">
      <alignment horizontal="center" vertical="center"/>
      <protection locked="0"/>
    </xf>
    <xf numFmtId="184" fontId="43" fillId="7" borderId="4" xfId="0" applyNumberFormat="1" applyFont="1" applyFill="1" applyBorder="1" applyAlignment="1" applyProtection="1">
      <alignment horizontal="center" vertical="center"/>
      <protection locked="0"/>
    </xf>
    <xf numFmtId="184" fontId="43" fillId="7" borderId="13" xfId="0" applyNumberFormat="1" applyFont="1" applyFill="1" applyBorder="1" applyAlignment="1" applyProtection="1">
      <alignment horizontal="center" vertical="center"/>
      <protection locked="0"/>
    </xf>
    <xf numFmtId="0" fontId="3" fillId="7" borderId="12" xfId="0" applyFont="1" applyFill="1" applyBorder="1" applyAlignment="1" applyProtection="1">
      <alignment horizontal="center" vertical="center" shrinkToFit="1"/>
      <protection locked="0"/>
    </xf>
    <xf numFmtId="0" fontId="43" fillId="7" borderId="4" xfId="0" applyFont="1" applyFill="1" applyBorder="1" applyAlignment="1" applyProtection="1">
      <alignment horizontal="center" vertical="center" shrinkToFit="1"/>
      <protection locked="0"/>
    </xf>
    <xf numFmtId="0" fontId="43" fillId="7" borderId="7" xfId="0" applyFont="1" applyFill="1" applyBorder="1" applyAlignment="1" applyProtection="1">
      <alignment horizontal="center" vertical="center" shrinkToFit="1"/>
      <protection locked="0"/>
    </xf>
    <xf numFmtId="0" fontId="43" fillId="7" borderId="10" xfId="0" applyFont="1" applyFill="1" applyBorder="1" applyAlignment="1" applyProtection="1">
      <alignment horizontal="center" vertical="center" shrinkToFit="1"/>
      <protection locked="0"/>
    </xf>
    <xf numFmtId="0" fontId="3" fillId="7" borderId="9" xfId="0" applyFont="1" applyFill="1" applyBorder="1" applyAlignment="1" applyProtection="1">
      <alignment horizontal="center" vertical="center" shrinkToFit="1"/>
      <protection locked="0"/>
    </xf>
    <xf numFmtId="179" fontId="43" fillId="0" borderId="4" xfId="0" applyNumberFormat="1" applyFont="1" applyBorder="1" applyAlignment="1">
      <alignment horizontal="center" vertical="center"/>
    </xf>
    <xf numFmtId="0" fontId="43" fillId="0" borderId="0" xfId="0" applyFont="1" applyAlignment="1">
      <alignment horizontal="center" vertical="center"/>
    </xf>
    <xf numFmtId="0" fontId="43" fillId="13" borderId="1" xfId="0" applyFont="1" applyFill="1" applyBorder="1" applyAlignment="1" applyProtection="1">
      <alignment horizontal="center" vertical="center"/>
      <protection locked="0"/>
    </xf>
    <xf numFmtId="0" fontId="43" fillId="0" borderId="1" xfId="0" applyFont="1" applyBorder="1" applyAlignment="1">
      <alignment horizontal="center" vertical="center"/>
    </xf>
    <xf numFmtId="179" fontId="43" fillId="0" borderId="1" xfId="0" applyNumberFormat="1" applyFont="1" applyBorder="1" applyAlignment="1">
      <alignment horizontal="center" vertical="center"/>
    </xf>
    <xf numFmtId="0" fontId="49" fillId="0" borderId="1" xfId="0" applyFont="1" applyBorder="1" applyAlignment="1">
      <alignment horizontal="center" vertical="center"/>
    </xf>
    <xf numFmtId="0" fontId="3" fillId="13" borderId="9" xfId="0" applyFont="1" applyFill="1" applyBorder="1" applyAlignment="1" applyProtection="1">
      <alignment horizontal="center" vertical="center"/>
      <protection locked="0"/>
    </xf>
    <xf numFmtId="0" fontId="43" fillId="13" borderId="7" xfId="0" applyFont="1" applyFill="1" applyBorder="1" applyAlignment="1" applyProtection="1">
      <alignment horizontal="center" vertical="center"/>
      <protection locked="0"/>
    </xf>
    <xf numFmtId="0" fontId="43" fillId="13" borderId="10" xfId="0" applyFont="1" applyFill="1" applyBorder="1" applyAlignment="1" applyProtection="1">
      <alignment horizontal="center" vertical="center"/>
      <protection locked="0"/>
    </xf>
    <xf numFmtId="0" fontId="46" fillId="13" borderId="1" xfId="0" applyFont="1" applyFill="1" applyBorder="1" applyAlignment="1" applyProtection="1">
      <alignment horizontal="center" vertical="center"/>
      <protection locked="0"/>
    </xf>
    <xf numFmtId="0" fontId="56" fillId="7" borderId="12" xfId="0" applyFont="1" applyFill="1" applyBorder="1" applyAlignment="1" applyProtection="1">
      <alignment horizontal="left" vertical="center"/>
      <protection locked="0"/>
    </xf>
    <xf numFmtId="0" fontId="56" fillId="7" borderId="4" xfId="0" applyFont="1" applyFill="1" applyBorder="1" applyAlignment="1" applyProtection="1">
      <alignment horizontal="left" vertical="center"/>
      <protection locked="0"/>
    </xf>
    <xf numFmtId="0" fontId="56" fillId="7" borderId="13" xfId="0" applyFont="1" applyFill="1" applyBorder="1" applyAlignment="1" applyProtection="1">
      <alignment horizontal="left" vertical="center"/>
      <protection locked="0"/>
    </xf>
    <xf numFmtId="0" fontId="56" fillId="2" borderId="6" xfId="0" applyFont="1" applyFill="1" applyBorder="1" applyAlignment="1" applyProtection="1">
      <alignment horizontal="left" vertical="center"/>
      <protection locked="0"/>
    </xf>
    <xf numFmtId="0" fontId="56" fillId="2" borderId="5" xfId="0" applyFont="1" applyFill="1" applyBorder="1" applyAlignment="1" applyProtection="1">
      <alignment horizontal="left" vertical="center"/>
      <protection locked="0"/>
    </xf>
    <xf numFmtId="0" fontId="56" fillId="2" borderId="11" xfId="0" applyFont="1" applyFill="1" applyBorder="1" applyAlignment="1" applyProtection="1">
      <alignment horizontal="left" vertical="center"/>
      <protection locked="0"/>
    </xf>
    <xf numFmtId="0" fontId="8" fillId="7" borderId="9" xfId="0" applyFont="1" applyFill="1" applyBorder="1" applyAlignment="1" applyProtection="1">
      <alignment horizontal="left" vertical="center"/>
      <protection locked="0"/>
    </xf>
    <xf numFmtId="0" fontId="53" fillId="7" borderId="7" xfId="0" applyFont="1" applyFill="1" applyBorder="1" applyAlignment="1" applyProtection="1">
      <alignment horizontal="left" vertical="center"/>
      <protection locked="0"/>
    </xf>
    <xf numFmtId="0" fontId="53" fillId="7" borderId="10" xfId="0" applyFont="1" applyFill="1" applyBorder="1" applyAlignment="1" applyProtection="1">
      <alignment horizontal="left" vertical="center"/>
      <protection locked="0"/>
    </xf>
    <xf numFmtId="0" fontId="50" fillId="2" borderId="9" xfId="0" applyFont="1" applyFill="1" applyBorder="1" applyAlignment="1" applyProtection="1">
      <alignment horizontal="left" vertical="center"/>
      <protection locked="0"/>
    </xf>
    <xf numFmtId="0" fontId="50" fillId="2" borderId="7" xfId="0" applyFont="1" applyFill="1" applyBorder="1" applyAlignment="1" applyProtection="1">
      <alignment horizontal="left" vertical="center"/>
      <protection locked="0"/>
    </xf>
    <xf numFmtId="0" fontId="50" fillId="2" borderId="10" xfId="0" applyFont="1" applyFill="1" applyBorder="1" applyAlignment="1" applyProtection="1">
      <alignment horizontal="left" vertical="center"/>
      <protection locked="0"/>
    </xf>
    <xf numFmtId="0" fontId="50" fillId="2" borderId="12" xfId="0" applyFont="1" applyFill="1" applyBorder="1" applyAlignment="1" applyProtection="1">
      <alignment horizontal="left" vertical="center"/>
      <protection locked="0"/>
    </xf>
    <xf numFmtId="0" fontId="50" fillId="2" borderId="4" xfId="0" applyFont="1" applyFill="1" applyBorder="1" applyAlignment="1" applyProtection="1">
      <alignment horizontal="left" vertical="center"/>
      <protection locked="0"/>
    </xf>
    <xf numFmtId="0" fontId="50" fillId="2" borderId="13" xfId="0" applyFont="1" applyFill="1" applyBorder="1" applyAlignment="1" applyProtection="1">
      <alignment horizontal="left" vertical="center"/>
      <protection locked="0"/>
    </xf>
    <xf numFmtId="0" fontId="50" fillId="0" borderId="0" xfId="0" applyFont="1" applyAlignment="1">
      <alignment horizontal="right" vertical="center"/>
    </xf>
    <xf numFmtId="0" fontId="50" fillId="0" borderId="14" xfId="0" applyFont="1" applyBorder="1" applyAlignment="1">
      <alignment horizontal="right" vertical="center"/>
    </xf>
    <xf numFmtId="0" fontId="44" fillId="0" borderId="9" xfId="0" applyFont="1" applyBorder="1" applyAlignment="1">
      <alignment horizontal="center" vertical="center"/>
    </xf>
    <xf numFmtId="0" fontId="44" fillId="0" borderId="7" xfId="0" applyFont="1" applyBorder="1" applyAlignment="1">
      <alignment horizontal="center" vertical="center"/>
    </xf>
    <xf numFmtId="0" fontId="44" fillId="0" borderId="10" xfId="0" applyFont="1" applyBorder="1" applyAlignment="1">
      <alignment horizontal="center" vertical="center"/>
    </xf>
    <xf numFmtId="49" fontId="48" fillId="7" borderId="9" xfId="0" applyNumberFormat="1" applyFont="1" applyFill="1" applyBorder="1" applyAlignment="1" applyProtection="1">
      <alignment horizontal="left" vertical="center"/>
      <protection locked="0"/>
    </xf>
    <xf numFmtId="49" fontId="48" fillId="7" borderId="7" xfId="0" applyNumberFormat="1" applyFont="1" applyFill="1" applyBorder="1" applyAlignment="1" applyProtection="1">
      <alignment horizontal="left" vertical="center"/>
      <protection locked="0"/>
    </xf>
    <xf numFmtId="49" fontId="48" fillId="7" borderId="10" xfId="0" applyNumberFormat="1" applyFont="1" applyFill="1" applyBorder="1" applyAlignment="1" applyProtection="1">
      <alignment horizontal="left" vertical="center"/>
      <protection locked="0"/>
    </xf>
    <xf numFmtId="0" fontId="4" fillId="7" borderId="9" xfId="0" applyFont="1" applyFill="1" applyBorder="1" applyAlignment="1" applyProtection="1">
      <alignment horizontal="left" vertical="center"/>
      <protection locked="0"/>
    </xf>
    <xf numFmtId="0" fontId="44" fillId="7" borderId="7" xfId="0" applyFont="1" applyFill="1" applyBorder="1" applyAlignment="1" applyProtection="1">
      <alignment horizontal="left" vertical="center"/>
      <protection locked="0"/>
    </xf>
    <xf numFmtId="0" fontId="44" fillId="7" borderId="10" xfId="0" applyFont="1" applyFill="1" applyBorder="1" applyAlignment="1" applyProtection="1">
      <alignment horizontal="left" vertical="center"/>
      <protection locked="0"/>
    </xf>
    <xf numFmtId="0" fontId="48" fillId="7" borderId="9" xfId="0" applyFont="1" applyFill="1" applyBorder="1" applyAlignment="1" applyProtection="1">
      <alignment horizontal="left" vertical="center"/>
      <protection locked="0"/>
    </xf>
    <xf numFmtId="0" fontId="48" fillId="7" borderId="7" xfId="0" applyFont="1" applyFill="1" applyBorder="1" applyAlignment="1" applyProtection="1">
      <alignment horizontal="left" vertical="center"/>
      <protection locked="0"/>
    </xf>
    <xf numFmtId="0" fontId="48" fillId="7" borderId="10" xfId="0" applyFont="1" applyFill="1" applyBorder="1" applyAlignment="1" applyProtection="1">
      <alignment horizontal="left" vertical="center"/>
      <protection locked="0"/>
    </xf>
    <xf numFmtId="49" fontId="48" fillId="6" borderId="0" xfId="0" applyNumberFormat="1" applyFont="1" applyFill="1" applyAlignment="1">
      <alignment horizontal="left" vertical="center"/>
    </xf>
    <xf numFmtId="0" fontId="4" fillId="7" borderId="9" xfId="0" applyFont="1" applyFill="1" applyBorder="1" applyAlignment="1" applyProtection="1">
      <alignment vertical="center" shrinkToFit="1"/>
      <protection locked="0"/>
    </xf>
    <xf numFmtId="0" fontId="44" fillId="7" borderId="7" xfId="0" applyFont="1" applyFill="1" applyBorder="1" applyAlignment="1" applyProtection="1">
      <alignment vertical="center" shrinkToFit="1"/>
      <protection locked="0"/>
    </xf>
    <xf numFmtId="0" fontId="44" fillId="7" borderId="10" xfId="0" applyFont="1" applyFill="1" applyBorder="1" applyAlignment="1" applyProtection="1">
      <alignment vertical="center" shrinkToFit="1"/>
      <protection locked="0"/>
    </xf>
    <xf numFmtId="0" fontId="51" fillId="7" borderId="1" xfId="0" applyFont="1" applyFill="1" applyBorder="1" applyAlignment="1" applyProtection="1">
      <alignment horizontal="left" vertical="center"/>
      <protection locked="0"/>
    </xf>
    <xf numFmtId="0" fontId="47" fillId="0" borderId="4" xfId="0" applyFont="1" applyBorder="1" applyAlignment="1">
      <alignment horizontal="center" vertical="center"/>
    </xf>
    <xf numFmtId="0" fontId="33" fillId="14" borderId="0" xfId="0" applyFont="1" applyFill="1" applyAlignment="1">
      <alignment horizontal="center" vertical="center"/>
    </xf>
    <xf numFmtId="0" fontId="42" fillId="14" borderId="0" xfId="0" applyFont="1" applyFill="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center" vertical="center"/>
    </xf>
    <xf numFmtId="0" fontId="33" fillId="14" borderId="0" xfId="0" applyFont="1" applyFill="1" applyAlignment="1">
      <alignment horizontal="center" vertical="center" shrinkToFit="1"/>
    </xf>
    <xf numFmtId="0" fontId="4" fillId="0" borderId="4"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3" fillId="0" borderId="0" xfId="0" applyFont="1" applyAlignment="1">
      <alignment horizontal="left" vertical="center" shrinkToFit="1"/>
    </xf>
    <xf numFmtId="179" fontId="16" fillId="0" borderId="0" xfId="0" applyNumberFormat="1" applyFont="1" applyAlignment="1">
      <alignment horizontal="right" vertical="center" shrinkToFit="1"/>
    </xf>
    <xf numFmtId="179" fontId="21" fillId="0" borderId="0" xfId="0" applyNumberFormat="1" applyFont="1" applyAlignment="1">
      <alignment horizontal="right" vertical="center" shrinkToFit="1"/>
    </xf>
    <xf numFmtId="0" fontId="14" fillId="0" borderId="0" xfId="0" applyFont="1" applyAlignment="1">
      <alignment horizontal="left" vertical="center" shrinkToFit="1"/>
    </xf>
    <xf numFmtId="183" fontId="16" fillId="0" borderId="0" xfId="0" applyNumberFormat="1" applyFont="1" applyAlignment="1">
      <alignment horizontal="right" vertical="center" shrinkToFit="1"/>
    </xf>
    <xf numFmtId="0" fontId="20" fillId="0" borderId="0" xfId="0" applyFont="1" applyAlignment="1">
      <alignment horizontal="center" vertical="center" shrinkToFit="1"/>
    </xf>
    <xf numFmtId="0" fontId="27" fillId="0" borderId="0" xfId="0" applyFont="1" applyAlignment="1">
      <alignment vertical="center" shrinkToFit="1"/>
    </xf>
    <xf numFmtId="0" fontId="20" fillId="0" borderId="0" xfId="0" applyFont="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179" fontId="3" fillId="0" borderId="0" xfId="0" applyNumberFormat="1" applyFont="1" applyAlignment="1">
      <alignment horizontal="center" vertical="center" shrinkToFit="1"/>
    </xf>
    <xf numFmtId="1" fontId="16" fillId="0" borderId="0" xfId="0" applyNumberFormat="1" applyFont="1" applyAlignment="1">
      <alignment horizontal="center" vertical="center" shrinkToFit="1"/>
    </xf>
    <xf numFmtId="0" fontId="16" fillId="0" borderId="0" xfId="0" applyFont="1" applyAlignment="1">
      <alignment horizontal="center" vertical="center" shrinkToFit="1"/>
    </xf>
    <xf numFmtId="0" fontId="14" fillId="0" borderId="0" xfId="0" applyFont="1" applyAlignment="1">
      <alignment horizontal="center" vertical="center" shrinkToFit="1"/>
    </xf>
    <xf numFmtId="0" fontId="60" fillId="14" borderId="0" xfId="0" applyFont="1" applyFill="1" applyAlignment="1">
      <alignment horizontal="center" vertical="center"/>
    </xf>
    <xf numFmtId="0" fontId="31" fillId="0" borderId="0" xfId="0" applyFont="1" applyAlignment="1">
      <alignment vertical="center" shrinkToFit="1"/>
    </xf>
    <xf numFmtId="184" fontId="31" fillId="0" borderId="0" xfId="0" applyNumberFormat="1" applyFont="1" applyAlignment="1">
      <alignment horizontal="right" vertical="center" shrinkToFi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49" fontId="20" fillId="0" borderId="0" xfId="0" applyNumberFormat="1" applyFont="1" applyAlignment="1">
      <alignment horizontal="left" vertical="center"/>
    </xf>
    <xf numFmtId="49" fontId="16" fillId="0" borderId="0" xfId="0" applyNumberFormat="1" applyFont="1" applyAlignment="1">
      <alignment horizontal="left" vertical="center" shrinkToFit="1"/>
    </xf>
    <xf numFmtId="0" fontId="16" fillId="0" borderId="0" xfId="0" applyFont="1" applyAlignment="1">
      <alignment horizontal="left" vertical="center" shrinkToFit="1"/>
    </xf>
    <xf numFmtId="0" fontId="19" fillId="0" borderId="0" xfId="0" applyFont="1" applyAlignment="1">
      <alignment horizontal="left" vertical="center" shrinkToFit="1"/>
    </xf>
    <xf numFmtId="0" fontId="3" fillId="0" borderId="0" xfId="0" applyFont="1" applyAlignment="1">
      <alignment vertical="center" shrinkToFit="1"/>
    </xf>
    <xf numFmtId="0" fontId="8" fillId="0" borderId="0" xfId="0" applyFont="1" applyAlignment="1">
      <alignment horizontal="left" vertical="center" shrinkToFit="1"/>
    </xf>
    <xf numFmtId="0" fontId="23" fillId="0" borderId="0" xfId="0" applyFont="1" applyAlignment="1">
      <alignment horizontal="left" vertical="center" shrinkToFit="1"/>
    </xf>
    <xf numFmtId="0" fontId="37" fillId="0" borderId="1" xfId="2" applyFont="1" applyBorder="1" applyAlignment="1">
      <alignment horizontal="center" vertical="center"/>
    </xf>
    <xf numFmtId="0" fontId="41" fillId="0" borderId="1" xfId="2" applyFont="1" applyBorder="1" applyAlignment="1">
      <alignment horizontal="center" vertical="center"/>
    </xf>
    <xf numFmtId="0" fontId="39" fillId="0" borderId="4" xfId="2" applyFont="1" applyBorder="1" applyAlignment="1">
      <alignment horizontal="center" vertical="center"/>
    </xf>
    <xf numFmtId="0" fontId="39" fillId="0" borderId="13" xfId="2" applyFont="1" applyBorder="1" applyAlignment="1">
      <alignment horizontal="center" vertical="center"/>
    </xf>
    <xf numFmtId="0" fontId="39" fillId="0" borderId="5" xfId="2" applyFont="1" applyBorder="1" applyAlignment="1">
      <alignment horizontal="center" vertical="center"/>
    </xf>
    <xf numFmtId="0" fontId="39" fillId="0" borderId="11" xfId="2" applyFont="1" applyBorder="1" applyAlignment="1">
      <alignment horizontal="center" vertical="center"/>
    </xf>
    <xf numFmtId="0" fontId="36" fillId="0" borderId="0" xfId="2" applyFont="1" applyAlignment="1">
      <alignment horizontal="center" vertical="center"/>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17">
    <dxf>
      <fill>
        <patternFill>
          <bgColor rgb="FFFFFF00"/>
        </patternFill>
      </fill>
    </dxf>
    <dxf>
      <fill>
        <patternFill>
          <bgColor rgb="FFFF0000"/>
        </patternFill>
      </fill>
    </dxf>
    <dxf>
      <fill>
        <patternFill>
          <bgColor rgb="FFFF0000"/>
        </patternFill>
      </fill>
    </dxf>
    <dxf>
      <font>
        <color theme="0"/>
      </font>
      <fill>
        <patternFill>
          <bgColor rgb="FFDD0806"/>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DD0806"/>
        </patternFill>
      </fill>
    </dxf>
    <dxf>
      <font>
        <color theme="0"/>
      </font>
      <fill>
        <patternFill>
          <bgColor rgb="FFDD0806"/>
        </patternFill>
      </fill>
    </dxf>
    <dxf>
      <font>
        <condense val="0"/>
        <extend val="0"/>
        <color indexed="9"/>
      </font>
      <fill>
        <patternFill>
          <bgColor indexed="10"/>
        </patternFill>
      </fill>
    </dxf>
    <dxf>
      <fill>
        <patternFill patternType="none">
          <bgColor auto="1"/>
        </patternFill>
      </fill>
    </dxf>
    <dxf>
      <fill>
        <patternFill>
          <bgColor rgb="FFFF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0806"/>
      <color rgb="FFFFFFCC"/>
      <color rgb="FFCCFFFF"/>
      <color rgb="FFFFCCFF"/>
      <color rgb="FFFFFF99"/>
      <color rgb="FFFFCC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O91"/>
  <sheetViews>
    <sheetView showGridLines="0" tabSelected="1" zoomScaleNormal="100" workbookViewId="0">
      <selection activeCell="G5" sqref="G5"/>
    </sheetView>
  </sheetViews>
  <sheetFormatPr defaultColWidth="13.7109375" defaultRowHeight="22.5" customHeight="1"/>
  <cols>
    <col min="1" max="1" width="5.28515625" style="122" customWidth="1"/>
    <col min="2" max="2" width="22.42578125" style="122" customWidth="1"/>
    <col min="3" max="26" width="3.7109375" style="122" customWidth="1"/>
    <col min="27" max="27" width="9.28515625" style="124" hidden="1" customWidth="1"/>
    <col min="28" max="28" width="15.42578125" style="124" hidden="1" customWidth="1"/>
    <col min="29" max="29" width="4" style="122" hidden="1" customWidth="1"/>
    <col min="30" max="41" width="9.140625" style="122" hidden="1" customWidth="1"/>
    <col min="42" max="43" width="9.140625" style="122" customWidth="1"/>
    <col min="44" max="16384" width="13.7109375" style="122"/>
  </cols>
  <sheetData>
    <row r="1" spans="2:33" ht="18" customHeight="1">
      <c r="B1" s="235" t="s">
        <v>263</v>
      </c>
      <c r="C1" s="236"/>
      <c r="D1" s="236"/>
      <c r="E1" s="236"/>
      <c r="F1" s="236"/>
      <c r="G1" s="236"/>
      <c r="H1" s="236"/>
      <c r="I1" s="236"/>
      <c r="J1" s="236"/>
      <c r="K1" s="236"/>
      <c r="L1" s="236"/>
      <c r="M1" s="236"/>
      <c r="N1" s="236"/>
      <c r="O1" s="236"/>
      <c r="T1" s="217" t="s">
        <v>149</v>
      </c>
      <c r="U1" s="218"/>
      <c r="V1" s="218"/>
      <c r="W1" s="219"/>
      <c r="AA1" s="123" t="str">
        <f>T2</f>
        <v>Ver2.0</v>
      </c>
      <c r="AF1" s="3" t="str">
        <f>AA1</f>
        <v>Ver2.0</v>
      </c>
    </row>
    <row r="2" spans="2:33" ht="11.25" customHeight="1">
      <c r="B2" s="125"/>
      <c r="C2" s="125"/>
      <c r="D2" s="125"/>
      <c r="E2" s="125"/>
      <c r="F2" s="125"/>
      <c r="G2" s="125"/>
      <c r="H2" s="125"/>
      <c r="I2" s="125"/>
      <c r="J2" s="125"/>
      <c r="T2" s="234" t="s">
        <v>265</v>
      </c>
      <c r="U2" s="234"/>
      <c r="V2" s="234"/>
      <c r="W2" s="234"/>
      <c r="X2" s="126"/>
    </row>
    <row r="3" spans="2:33" ht="22.5" customHeight="1">
      <c r="C3" s="229"/>
      <c r="D3" s="229"/>
      <c r="E3" s="229"/>
      <c r="F3" s="229"/>
      <c r="G3" s="229"/>
      <c r="H3" s="229"/>
      <c r="I3" s="229"/>
      <c r="P3" s="127"/>
      <c r="Q3" s="127"/>
      <c r="S3" s="127"/>
      <c r="T3" s="127"/>
      <c r="U3" s="127"/>
      <c r="V3" s="127"/>
    </row>
    <row r="4" spans="2:33" ht="12.75" customHeight="1">
      <c r="B4" s="128"/>
      <c r="C4" s="128"/>
      <c r="D4" s="128"/>
      <c r="E4" s="128"/>
      <c r="F4" s="128"/>
      <c r="G4" s="128"/>
      <c r="H4" s="128"/>
      <c r="I4" s="128"/>
      <c r="J4" s="128"/>
      <c r="T4" s="191"/>
      <c r="U4" s="191"/>
      <c r="V4" s="191"/>
      <c r="W4" s="191"/>
      <c r="X4" s="191"/>
    </row>
    <row r="5" spans="2:33" ht="19.5" customHeight="1">
      <c r="B5" s="161" t="s">
        <v>0</v>
      </c>
      <c r="C5" s="162">
        <v>2</v>
      </c>
      <c r="D5" s="162">
        <v>4</v>
      </c>
      <c r="E5" s="163" t="s">
        <v>20</v>
      </c>
      <c r="F5" s="164">
        <v>0</v>
      </c>
      <c r="G5" s="165"/>
      <c r="H5" s="165"/>
      <c r="I5" s="165"/>
      <c r="P5" s="129" t="s">
        <v>2</v>
      </c>
      <c r="Q5" s="220"/>
      <c r="R5" s="221"/>
      <c r="S5" s="221"/>
      <c r="T5" s="221"/>
      <c r="U5" s="221"/>
      <c r="V5" s="222"/>
      <c r="W5" s="131"/>
      <c r="AA5" s="132" t="str">
        <f>IF(C5="","",C5&amp;D5&amp;F5&amp;G5&amp;H5&amp;I5)</f>
        <v>240</v>
      </c>
    </row>
    <row r="6" spans="2:33" ht="9" customHeight="1">
      <c r="B6" s="125"/>
    </row>
    <row r="7" spans="2:33" ht="19.5" customHeight="1">
      <c r="B7" s="129" t="s">
        <v>1</v>
      </c>
      <c r="C7" s="223"/>
      <c r="D7" s="224"/>
      <c r="E7" s="224"/>
      <c r="F7" s="224"/>
      <c r="G7" s="224"/>
      <c r="H7" s="224"/>
      <c r="I7" s="224"/>
      <c r="J7" s="224"/>
      <c r="K7" s="224"/>
      <c r="L7" s="224"/>
      <c r="M7" s="224"/>
      <c r="N7" s="224"/>
      <c r="O7" s="224"/>
      <c r="P7" s="224"/>
      <c r="Q7" s="224"/>
      <c r="R7" s="224"/>
      <c r="S7" s="224"/>
      <c r="T7" s="224"/>
      <c r="U7" s="224"/>
      <c r="V7" s="224"/>
      <c r="W7" s="225"/>
      <c r="AC7" s="133"/>
      <c r="AD7" s="133"/>
      <c r="AE7" s="133"/>
      <c r="AF7" s="133"/>
      <c r="AG7" s="133"/>
    </row>
    <row r="8" spans="2:33" ht="9" customHeight="1">
      <c r="B8" s="125"/>
      <c r="AC8" s="133"/>
      <c r="AD8" s="133"/>
      <c r="AE8" s="133"/>
      <c r="AF8" s="133"/>
      <c r="AG8" s="133"/>
    </row>
    <row r="9" spans="2:33" ht="14.25" customHeight="1">
      <c r="B9" s="134" t="s">
        <v>25</v>
      </c>
      <c r="C9" s="230"/>
      <c r="D9" s="231"/>
      <c r="E9" s="231"/>
      <c r="F9" s="231"/>
      <c r="G9" s="231"/>
      <c r="H9" s="231"/>
      <c r="I9" s="231"/>
      <c r="J9" s="231"/>
      <c r="K9" s="232"/>
      <c r="M9" s="125"/>
      <c r="AC9" s="133"/>
      <c r="AD9" s="133"/>
      <c r="AE9" s="133"/>
      <c r="AF9" s="133"/>
      <c r="AG9" s="133"/>
    </row>
    <row r="10" spans="2:33" ht="14.25" hidden="1" customHeight="1">
      <c r="B10" s="134"/>
      <c r="C10" s="135"/>
      <c r="D10" s="136"/>
      <c r="E10" s="136"/>
      <c r="F10" s="136"/>
      <c r="G10" s="136"/>
      <c r="H10" s="136"/>
      <c r="I10" s="136"/>
      <c r="J10" s="136"/>
      <c r="K10" s="136"/>
      <c r="AA10" s="137"/>
    </row>
    <row r="11" spans="2:33" ht="19.5" customHeight="1">
      <c r="B11" s="129" t="s">
        <v>3</v>
      </c>
      <c r="C11" s="233"/>
      <c r="D11" s="233"/>
      <c r="E11" s="233"/>
      <c r="F11" s="233"/>
      <c r="G11" s="233"/>
      <c r="H11" s="233"/>
      <c r="I11" s="233"/>
      <c r="J11" s="233"/>
      <c r="K11" s="233"/>
      <c r="L11" s="138"/>
      <c r="Q11" s="139"/>
      <c r="R11" s="129" t="s">
        <v>158</v>
      </c>
      <c r="S11" s="206"/>
      <c r="T11" s="207"/>
      <c r="U11" s="207"/>
      <c r="V11" s="208"/>
      <c r="AA11" s="137"/>
    </row>
    <row r="12" spans="2:33" ht="9" customHeight="1">
      <c r="O12" s="140"/>
      <c r="AA12" s="137"/>
    </row>
    <row r="13" spans="2:33" ht="19.5" customHeight="1">
      <c r="B13" s="129" t="s">
        <v>4</v>
      </c>
      <c r="C13" s="141" t="s">
        <v>5</v>
      </c>
      <c r="D13" s="226"/>
      <c r="E13" s="227"/>
      <c r="F13" s="227"/>
      <c r="G13" s="227"/>
      <c r="H13" s="228"/>
      <c r="I13" s="142"/>
      <c r="J13" s="143"/>
      <c r="K13" s="143"/>
      <c r="L13" s="144"/>
      <c r="AB13" s="145">
        <v>45879</v>
      </c>
      <c r="AC13" s="146" t="s">
        <v>162</v>
      </c>
    </row>
    <row r="14" spans="2:33" ht="19.5" customHeight="1">
      <c r="D14" s="200"/>
      <c r="E14" s="201"/>
      <c r="F14" s="201"/>
      <c r="G14" s="201"/>
      <c r="H14" s="201"/>
      <c r="I14" s="201"/>
      <c r="J14" s="201"/>
      <c r="K14" s="201"/>
      <c r="L14" s="201"/>
      <c r="M14" s="201"/>
      <c r="N14" s="201"/>
      <c r="O14" s="201"/>
      <c r="P14" s="201"/>
      <c r="Q14" s="201"/>
      <c r="R14" s="201"/>
      <c r="S14" s="201"/>
      <c r="T14" s="201"/>
      <c r="U14" s="201"/>
      <c r="V14" s="201"/>
      <c r="W14" s="202"/>
      <c r="AB14" s="145">
        <v>45879</v>
      </c>
      <c r="AC14" s="146" t="s">
        <v>163</v>
      </c>
    </row>
    <row r="15" spans="2:33" ht="19.5" customHeight="1">
      <c r="D15" s="203"/>
      <c r="E15" s="204"/>
      <c r="F15" s="204"/>
      <c r="G15" s="204"/>
      <c r="H15" s="204"/>
      <c r="I15" s="204"/>
      <c r="J15" s="204"/>
      <c r="K15" s="204"/>
      <c r="L15" s="204"/>
      <c r="M15" s="204"/>
      <c r="N15" s="204"/>
      <c r="O15" s="204"/>
      <c r="P15" s="204"/>
      <c r="Q15" s="204"/>
      <c r="R15" s="204"/>
      <c r="S15" s="204"/>
      <c r="T15" s="204"/>
      <c r="U15" s="204"/>
      <c r="V15" s="204"/>
      <c r="W15" s="205"/>
      <c r="AB15" s="145">
        <v>45853</v>
      </c>
      <c r="AC15" s="146" t="s">
        <v>164</v>
      </c>
    </row>
    <row r="16" spans="2:33" ht="19.5" customHeight="1">
      <c r="B16" s="129"/>
      <c r="C16" s="130"/>
      <c r="D16" s="215" t="s">
        <v>6</v>
      </c>
      <c r="E16" s="216"/>
      <c r="F16" s="212"/>
      <c r="G16" s="213"/>
      <c r="H16" s="213"/>
      <c r="I16" s="213"/>
      <c r="J16" s="213"/>
      <c r="K16" s="213"/>
      <c r="L16" s="213"/>
      <c r="M16" s="214"/>
      <c r="O16" s="147" t="s">
        <v>23</v>
      </c>
      <c r="P16" s="209"/>
      <c r="Q16" s="210"/>
      <c r="R16" s="210"/>
      <c r="S16" s="210"/>
      <c r="T16" s="210"/>
      <c r="U16" s="210"/>
      <c r="V16" s="210"/>
      <c r="W16" s="211"/>
    </row>
    <row r="17" spans="2:27" ht="19.5" customHeight="1">
      <c r="B17" s="129"/>
      <c r="C17" s="130"/>
      <c r="D17" s="148"/>
      <c r="E17" s="129" t="s">
        <v>24</v>
      </c>
      <c r="F17" s="209"/>
      <c r="G17" s="210"/>
      <c r="H17" s="210"/>
      <c r="I17" s="210"/>
      <c r="J17" s="210"/>
      <c r="K17" s="210"/>
      <c r="L17" s="210"/>
      <c r="M17" s="210"/>
      <c r="N17" s="210"/>
      <c r="O17" s="210"/>
      <c r="P17" s="210"/>
      <c r="Q17" s="210"/>
      <c r="R17" s="210"/>
      <c r="S17" s="210"/>
      <c r="T17" s="210"/>
      <c r="U17" s="210"/>
      <c r="V17" s="210"/>
      <c r="W17" s="211"/>
      <c r="AA17" s="137"/>
    </row>
    <row r="18" spans="2:27" ht="15" customHeight="1">
      <c r="B18" s="130"/>
      <c r="AA18" s="137"/>
    </row>
    <row r="19" spans="2:27" s="124" customFormat="1" ht="19.5" customHeight="1">
      <c r="B19" s="130"/>
      <c r="C19" s="122" t="s">
        <v>174</v>
      </c>
      <c r="D19" s="122"/>
      <c r="E19" s="122"/>
      <c r="F19" s="122"/>
      <c r="G19" s="122"/>
      <c r="H19" s="122"/>
      <c r="I19" s="122"/>
      <c r="J19" s="122"/>
      <c r="K19" s="181">
        <v>770</v>
      </c>
      <c r="L19" s="181"/>
      <c r="M19" s="181"/>
      <c r="N19" s="122" t="s">
        <v>46</v>
      </c>
      <c r="O19" s="178"/>
      <c r="P19" s="179"/>
      <c r="Q19" s="122" t="s">
        <v>91</v>
      </c>
      <c r="R19" s="122"/>
      <c r="S19" s="122" t="s">
        <v>45</v>
      </c>
      <c r="T19" s="180">
        <f>K19*O19</f>
        <v>0</v>
      </c>
      <c r="U19" s="180"/>
      <c r="V19" s="180"/>
      <c r="W19" s="180"/>
      <c r="X19" s="122"/>
      <c r="Y19" s="122"/>
      <c r="Z19" s="122"/>
    </row>
    <row r="20" spans="2:27" s="124" customFormat="1" ht="19.5" customHeight="1">
      <c r="B20" s="130"/>
      <c r="C20" s="3" t="s">
        <v>256</v>
      </c>
      <c r="D20" s="122"/>
      <c r="E20" s="122"/>
      <c r="F20" s="122"/>
      <c r="G20" s="122"/>
      <c r="H20" s="122"/>
      <c r="I20" s="122"/>
      <c r="J20" s="122"/>
      <c r="K20" s="181">
        <v>220</v>
      </c>
      <c r="L20" s="181"/>
      <c r="M20" s="181"/>
      <c r="N20" s="122" t="s">
        <v>46</v>
      </c>
      <c r="O20" s="178"/>
      <c r="P20" s="179"/>
      <c r="Q20" s="3" t="s">
        <v>257</v>
      </c>
      <c r="R20" s="122"/>
      <c r="S20" s="122" t="s">
        <v>45</v>
      </c>
      <c r="T20" s="180">
        <f>K20*O20</f>
        <v>0</v>
      </c>
      <c r="U20" s="180"/>
      <c r="V20" s="180"/>
      <c r="W20" s="180"/>
      <c r="X20" s="122"/>
      <c r="Y20" s="122"/>
      <c r="Z20" s="122"/>
    </row>
    <row r="21" spans="2:27" s="124" customFormat="1" ht="16.149999999999999" customHeight="1">
      <c r="B21" s="130"/>
      <c r="C21" s="122"/>
      <c r="D21" s="122"/>
      <c r="E21" s="122"/>
      <c r="F21" s="122"/>
      <c r="G21" s="122"/>
      <c r="H21" s="122"/>
      <c r="I21" s="122"/>
      <c r="J21" s="122"/>
      <c r="K21" s="174"/>
      <c r="L21" s="174"/>
      <c r="M21" s="174"/>
      <c r="N21" s="122"/>
      <c r="O21" s="141"/>
      <c r="P21" s="141"/>
      <c r="Q21" s="122"/>
      <c r="R21" s="122"/>
      <c r="S21" s="122"/>
      <c r="T21" s="149"/>
      <c r="U21" s="149"/>
      <c r="V21" s="149"/>
      <c r="W21" s="149"/>
      <c r="X21" s="122"/>
      <c r="Y21" s="122"/>
      <c r="Z21" s="122"/>
    </row>
    <row r="22" spans="2:27" s="124" customFormat="1" ht="19.5" customHeight="1">
      <c r="B22" s="129" t="s">
        <v>177</v>
      </c>
      <c r="C22" s="150"/>
      <c r="D22" s="122"/>
      <c r="E22" s="122"/>
      <c r="F22" s="122"/>
      <c r="G22" s="122"/>
      <c r="H22" s="122"/>
      <c r="I22" s="122"/>
      <c r="J22" s="122"/>
      <c r="K22" s="174"/>
      <c r="L22" s="174"/>
      <c r="M22" s="174"/>
      <c r="N22" s="122"/>
      <c r="O22" s="141"/>
      <c r="P22" s="141"/>
      <c r="Q22" s="122"/>
      <c r="R22" s="122"/>
      <c r="S22" s="122"/>
      <c r="T22" s="149"/>
      <c r="U22" s="149"/>
      <c r="V22" s="149"/>
      <c r="W22" s="149"/>
      <c r="X22" s="122"/>
      <c r="Y22" s="122"/>
      <c r="Z22" s="122"/>
    </row>
    <row r="23" spans="2:27" s="124" customFormat="1" ht="19.5" customHeight="1">
      <c r="B23" s="129"/>
      <c r="C23" s="151"/>
      <c r="D23" s="193" t="s">
        <v>182</v>
      </c>
      <c r="E23" s="193"/>
      <c r="F23" s="193"/>
      <c r="G23" s="193"/>
      <c r="H23" s="193"/>
      <c r="I23" s="193"/>
      <c r="J23" s="193"/>
      <c r="K23" s="193"/>
      <c r="L23" s="194" t="s">
        <v>180</v>
      </c>
      <c r="M23" s="194"/>
      <c r="N23" s="195" t="s">
        <v>181</v>
      </c>
      <c r="O23" s="195"/>
      <c r="P23" s="195"/>
      <c r="Q23" s="195"/>
      <c r="R23" s="195"/>
      <c r="S23" s="191"/>
      <c r="T23" s="191"/>
      <c r="U23" s="191"/>
      <c r="V23" s="191"/>
      <c r="W23" s="191"/>
      <c r="X23" s="122"/>
      <c r="Y23" s="122"/>
      <c r="Z23" s="122"/>
    </row>
    <row r="24" spans="2:27" s="124" customFormat="1" ht="19.5" customHeight="1">
      <c r="B24" s="129"/>
      <c r="C24" s="152" t="s">
        <v>178</v>
      </c>
      <c r="D24" s="196"/>
      <c r="E24" s="197"/>
      <c r="F24" s="197"/>
      <c r="G24" s="197"/>
      <c r="H24" s="197"/>
      <c r="I24" s="197"/>
      <c r="J24" s="197"/>
      <c r="K24" s="198"/>
      <c r="L24" s="199"/>
      <c r="M24" s="199"/>
      <c r="N24" s="192"/>
      <c r="O24" s="192"/>
      <c r="P24" s="192"/>
      <c r="Q24" s="192"/>
      <c r="R24" s="192"/>
      <c r="S24" s="122"/>
      <c r="T24" s="149"/>
      <c r="U24" s="149"/>
      <c r="V24" s="149"/>
      <c r="W24" s="149"/>
      <c r="X24" s="122"/>
      <c r="Y24" s="122"/>
      <c r="Z24" s="122"/>
    </row>
    <row r="25" spans="2:27" s="124" customFormat="1" ht="19.5" customHeight="1">
      <c r="B25" s="129"/>
      <c r="C25" s="152" t="s">
        <v>179</v>
      </c>
      <c r="D25" s="196"/>
      <c r="E25" s="197"/>
      <c r="F25" s="197"/>
      <c r="G25" s="197"/>
      <c r="H25" s="197"/>
      <c r="I25" s="197"/>
      <c r="J25" s="197"/>
      <c r="K25" s="198"/>
      <c r="L25" s="199"/>
      <c r="M25" s="199"/>
      <c r="N25" s="192"/>
      <c r="O25" s="192"/>
      <c r="P25" s="192"/>
      <c r="Q25" s="192"/>
      <c r="R25" s="192"/>
      <c r="S25" s="122"/>
      <c r="T25" s="149"/>
      <c r="U25" s="149"/>
      <c r="V25" s="149"/>
      <c r="W25" s="149"/>
      <c r="X25" s="122"/>
      <c r="Y25" s="122"/>
      <c r="Z25" s="122"/>
    </row>
    <row r="26" spans="2:27" ht="16.149999999999999" customHeight="1"/>
    <row r="27" spans="2:27" ht="22.5" customHeight="1">
      <c r="B27" s="129" t="s">
        <v>192</v>
      </c>
      <c r="C27" s="182"/>
      <c r="D27" s="183"/>
      <c r="E27" s="183"/>
      <c r="F27" s="183"/>
      <c r="G27" s="184"/>
      <c r="H27" s="122" t="s">
        <v>193</v>
      </c>
      <c r="I27" s="185"/>
      <c r="J27" s="186"/>
      <c r="K27" s="186"/>
      <c r="L27" s="186"/>
      <c r="M27" s="186"/>
      <c r="N27" s="186"/>
      <c r="O27" s="187"/>
      <c r="P27" s="187"/>
      <c r="Q27" s="187"/>
      <c r="R27" s="187"/>
      <c r="S27" s="187"/>
      <c r="T27" s="188"/>
      <c r="U27" s="122" t="s">
        <v>194</v>
      </c>
    </row>
    <row r="28" spans="2:27" ht="22.5" customHeight="1">
      <c r="C28" s="189"/>
      <c r="D28" s="187"/>
      <c r="E28" s="187"/>
      <c r="F28" s="187"/>
      <c r="G28" s="187"/>
      <c r="H28" s="187"/>
      <c r="I28" s="187"/>
      <c r="J28" s="187"/>
      <c r="K28" s="187"/>
      <c r="L28" s="187"/>
      <c r="M28" s="187"/>
      <c r="N28" s="188"/>
      <c r="O28" s="122" t="s">
        <v>195</v>
      </c>
      <c r="Q28" s="190">
        <f>申込集計!T38</f>
        <v>0</v>
      </c>
      <c r="R28" s="190"/>
      <c r="S28" s="190"/>
      <c r="T28" s="190"/>
      <c r="U28" s="122" t="s">
        <v>196</v>
      </c>
    </row>
    <row r="29" spans="2:27" ht="16.149999999999999" customHeight="1"/>
    <row r="30" spans="2:27" ht="22.5" customHeight="1">
      <c r="B30" s="153" t="s">
        <v>200</v>
      </c>
      <c r="C30" s="172" t="s">
        <v>236</v>
      </c>
      <c r="D30" s="154"/>
      <c r="E30" s="154"/>
      <c r="F30" s="154"/>
      <c r="G30" s="154"/>
      <c r="H30" s="154"/>
      <c r="I30" s="154"/>
      <c r="J30" s="154"/>
      <c r="K30" s="154"/>
      <c r="L30" s="154"/>
      <c r="M30" s="154"/>
      <c r="N30" s="154"/>
      <c r="O30" s="154"/>
      <c r="P30" s="154"/>
      <c r="Q30" s="154"/>
      <c r="R30" s="154"/>
      <c r="S30" s="155"/>
      <c r="T30" s="156"/>
      <c r="U30" s="156"/>
      <c r="V30" s="156"/>
      <c r="W30" s="156"/>
      <c r="X30" s="156"/>
      <c r="Y30" s="156"/>
      <c r="Z30" s="156"/>
    </row>
    <row r="31" spans="2:27" ht="22.5" customHeight="1">
      <c r="C31" s="173" t="s">
        <v>259</v>
      </c>
      <c r="D31" s="157"/>
      <c r="E31" s="157"/>
      <c r="F31" s="157"/>
      <c r="G31" s="157"/>
      <c r="H31" s="157"/>
      <c r="I31" s="157"/>
      <c r="J31" s="157"/>
      <c r="K31" s="157"/>
      <c r="L31" s="157"/>
      <c r="M31" s="157"/>
      <c r="N31" s="157"/>
      <c r="O31" s="157"/>
      <c r="P31" s="157"/>
      <c r="Q31" s="157"/>
      <c r="R31" s="157"/>
      <c r="S31" s="158"/>
      <c r="T31" s="156"/>
      <c r="U31" s="156"/>
      <c r="V31" s="156"/>
      <c r="W31" s="156"/>
      <c r="X31" s="156"/>
      <c r="Y31" s="156"/>
      <c r="Z31" s="156"/>
    </row>
    <row r="32" spans="2:27" ht="22.5" customHeight="1">
      <c r="C32" s="159" t="s">
        <v>213</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row>
    <row r="33" spans="2:26" ht="22.5" customHeight="1">
      <c r="C33" s="156" t="s">
        <v>208</v>
      </c>
      <c r="D33" s="156"/>
      <c r="E33" s="156"/>
      <c r="F33" s="156"/>
      <c r="G33" s="156"/>
      <c r="H33" s="156"/>
      <c r="I33" s="156"/>
      <c r="J33" s="156"/>
      <c r="K33" s="156"/>
      <c r="L33" s="156"/>
      <c r="M33" s="156"/>
      <c r="N33" s="156"/>
      <c r="O33" s="156"/>
      <c r="P33" s="156"/>
      <c r="Q33" s="156"/>
      <c r="R33" s="156"/>
      <c r="S33" s="156"/>
      <c r="T33" s="156"/>
      <c r="U33" s="156"/>
      <c r="V33" s="156"/>
      <c r="W33" s="156"/>
      <c r="X33" s="156"/>
      <c r="Y33" s="156"/>
      <c r="Z33" s="156"/>
    </row>
    <row r="34" spans="2:26" ht="16.149999999999999" customHeight="1"/>
    <row r="35" spans="2:26" ht="22.5" customHeight="1">
      <c r="B35" s="160" t="s">
        <v>165</v>
      </c>
    </row>
    <row r="36" spans="2:26" ht="18.75" customHeight="1">
      <c r="B36" s="122" t="s">
        <v>212</v>
      </c>
    </row>
    <row r="37" spans="2:26" ht="18.75" customHeight="1">
      <c r="B37" s="122" t="s">
        <v>166</v>
      </c>
    </row>
    <row r="38" spans="2:26" ht="18.75" customHeight="1">
      <c r="B38" s="122" t="s">
        <v>168</v>
      </c>
    </row>
    <row r="39" spans="2:26" ht="18.75" customHeight="1">
      <c r="B39" s="122" t="s">
        <v>206</v>
      </c>
    </row>
    <row r="40" spans="2:26" ht="18.75" customHeight="1">
      <c r="B40" s="122" t="s">
        <v>207</v>
      </c>
    </row>
    <row r="41" spans="2:26" ht="18.75" customHeight="1">
      <c r="B41" s="122" t="s">
        <v>169</v>
      </c>
    </row>
    <row r="42" spans="2:26" ht="18.75" customHeight="1">
      <c r="B42" s="122" t="s">
        <v>167</v>
      </c>
    </row>
    <row r="43" spans="2:26" ht="18.75" customHeight="1">
      <c r="B43" s="3" t="s">
        <v>238</v>
      </c>
    </row>
    <row r="44" spans="2:26" ht="18.75" customHeight="1">
      <c r="B44" s="3" t="s">
        <v>239</v>
      </c>
    </row>
    <row r="45" spans="2:26" ht="18.75" customHeight="1">
      <c r="B45" s="122" t="s">
        <v>214</v>
      </c>
    </row>
    <row r="46" spans="2:26" ht="18.75" customHeight="1">
      <c r="B46" s="3" t="s">
        <v>240</v>
      </c>
    </row>
    <row r="47" spans="2:26" ht="18.75" customHeight="1">
      <c r="B47" s="122" t="s">
        <v>176</v>
      </c>
    </row>
    <row r="48" spans="2:26" ht="18.75" customHeight="1">
      <c r="B48" s="3" t="s">
        <v>261</v>
      </c>
    </row>
    <row r="49" spans="2:2" ht="18.75" customHeight="1">
      <c r="B49" s="122" t="s">
        <v>226</v>
      </c>
    </row>
    <row r="50" spans="2:2" ht="22.5" customHeight="1">
      <c r="B50" s="3" t="s">
        <v>227</v>
      </c>
    </row>
    <row r="75" spans="5:5" ht="22.5" customHeight="1">
      <c r="E75" s="122" ph="1"/>
    </row>
    <row r="91" spans="5:5" ht="22.5" customHeight="1">
      <c r="E91" s="122" ph="1"/>
    </row>
  </sheetData>
  <sheetProtection algorithmName="SHA-512" hashValue="bL4Hg6FDT8X1+PXsq/r4RvFgLC+MZFmAKTYpGA4lmmMzQqYFvfDvrbhpy3Xv0CMoD8D2fxz4cy2E400e2IGZ7Q==" saltValue="Ziza55LXGbXt78M3lomGBg==" spinCount="100000" sheet="1" selectLockedCells="1"/>
  <dataConsolidate/>
  <mergeCells count="37">
    <mergeCell ref="T1:W1"/>
    <mergeCell ref="Q5:V5"/>
    <mergeCell ref="C7:W7"/>
    <mergeCell ref="D13:H13"/>
    <mergeCell ref="C3:I3"/>
    <mergeCell ref="C9:K9"/>
    <mergeCell ref="C11:K11"/>
    <mergeCell ref="T2:W2"/>
    <mergeCell ref="B1:O1"/>
    <mergeCell ref="D14:W14"/>
    <mergeCell ref="T4:X4"/>
    <mergeCell ref="D15:W15"/>
    <mergeCell ref="S11:V11"/>
    <mergeCell ref="F17:W17"/>
    <mergeCell ref="F16:M16"/>
    <mergeCell ref="D16:E16"/>
    <mergeCell ref="P16:W16"/>
    <mergeCell ref="C27:G27"/>
    <mergeCell ref="I27:T27"/>
    <mergeCell ref="C28:N28"/>
    <mergeCell ref="Q28:T28"/>
    <mergeCell ref="S23:W23"/>
    <mergeCell ref="N24:R24"/>
    <mergeCell ref="D23:K23"/>
    <mergeCell ref="L23:M23"/>
    <mergeCell ref="N23:R23"/>
    <mergeCell ref="D25:K25"/>
    <mergeCell ref="L25:M25"/>
    <mergeCell ref="N25:R25"/>
    <mergeCell ref="D24:K24"/>
    <mergeCell ref="L24:M24"/>
    <mergeCell ref="O19:P19"/>
    <mergeCell ref="T19:W19"/>
    <mergeCell ref="K20:M20"/>
    <mergeCell ref="O20:P20"/>
    <mergeCell ref="T20:W20"/>
    <mergeCell ref="K19:M19"/>
  </mergeCells>
  <phoneticPr fontId="2"/>
  <conditionalFormatting sqref="C5:D5 G5:I5 Q5:V5 C7:W7 C9:K9 C11:K11 S11:V11 D13:H13 D14:W14 O19:P22">
    <cfRule type="expression" dxfId="16" priority="10">
      <formula>C5&lt;&gt;""</formula>
    </cfRule>
  </conditionalFormatting>
  <conditionalFormatting sqref="C27:G27">
    <cfRule type="expression" dxfId="15" priority="3">
      <formula>C27&lt;&gt;""</formula>
    </cfRule>
  </conditionalFormatting>
  <conditionalFormatting sqref="C28:N28">
    <cfRule type="expression" dxfId="14" priority="1">
      <formula>C28&lt;&gt;""</formula>
    </cfRule>
  </conditionalFormatting>
  <conditionalFormatting sqref="D24:D25">
    <cfRule type="expression" dxfId="13" priority="8">
      <formula>D24&lt;&gt;""</formula>
    </cfRule>
  </conditionalFormatting>
  <conditionalFormatting sqref="I27:T27">
    <cfRule type="expression" dxfId="12" priority="2">
      <formula>I27&lt;&gt;""</formula>
    </cfRule>
  </conditionalFormatting>
  <conditionalFormatting sqref="L24:L25">
    <cfRule type="expression" dxfId="11" priority="7">
      <formula>L24&lt;&gt;""</formula>
    </cfRule>
  </conditionalFormatting>
  <conditionalFormatting sqref="N24:R24">
    <cfRule type="expression" dxfId="10" priority="6">
      <formula>N24&lt;&gt;""</formula>
    </cfRule>
  </conditionalFormatting>
  <conditionalFormatting sqref="N24:R25">
    <cfRule type="expression" dxfId="9" priority="4">
      <formula>N24&lt;&gt;""</formula>
    </cfRule>
  </conditionalFormatting>
  <dataValidations xWindow="478" yWindow="613" count="27">
    <dataValidation type="textLength" imeMode="halfKatakana" allowBlank="1" showInputMessage="1" showErrorMessage="1" errorTitle="文字数オーバー" error="半角８文字位以内で入力して下さい。_x000a_「ﾟ」「ﾞ」も１文字に数えます。" prompt="チームフリガナを半角８文字以内で入力して下さい。" sqref="S11" xr:uid="{00000000-0002-0000-0000-000000000000}">
      <formula1>0</formula1>
      <formula2>8</formula2>
    </dataValidation>
    <dataValidation type="whole" imeMode="off" allowBlank="1" showInputMessage="1" showErrorMessage="1" errorTitle="入力確認" error="0～9の数字を１桁づつ入力して下さい。" promptTitle="チーム登録番号入力" prompt="マスターズ協会団体登録番号を_x000a_１セルに１桁づつ入力して下さい。_x000a_※未加盟クラブは未記入でお願いします。" sqref="C5:D5" xr:uid="{00000000-0002-0000-0000-000001000000}">
      <formula1>0</formula1>
      <formula2>9</formula2>
    </dataValidation>
    <dataValidation type="textLength" imeMode="hiragana" allowBlank="1" showInputMessage="1" showErrorMessage="1" errorTitle="入力確認" error="全角６文字以内で入力して下さい。" promptTitle="略称名" prompt="チーム略称を全角６文字以内で入力して下さい。" sqref="Q5:V5" xr:uid="{00000000-0002-0000-0000-000002000000}">
      <formula1>0</formula1>
      <formula2>12</formula2>
    </dataValidation>
    <dataValidation imeMode="hiragana" allowBlank="1" showInputMessage="1" showErrorMessage="1" promptTitle="チーム名" prompt="チーム正式名称を入力して下さい。" sqref="C7:W7" xr:uid="{00000000-0002-0000-0000-000003000000}"/>
    <dataValidation imeMode="hiragana" allowBlank="1" showInputMessage="1" showErrorMessage="1" promptTitle="申込責任者名" prompt="申込責任者名を入力して下さい。" sqref="C11:K11" xr:uid="{00000000-0002-0000-0000-000004000000}"/>
    <dataValidation type="whole" imeMode="off" allowBlank="1" showInputMessage="1" showErrorMessage="1" errorTitle="入力確認" error="1セルに１桁づつ入力して下さい。" promptTitle="郵便番号" prompt="連絡先の郵便番号を１セルに１桁づつ入力して下さい。" sqref="J13:K13" xr:uid="{00000000-0002-0000-0000-000005000000}">
      <formula1>0</formula1>
      <formula2>9</formula2>
    </dataValidation>
    <dataValidation imeMode="hiragana" allowBlank="1" showInputMessage="1" showErrorMessage="1" promptTitle="連絡先住所2" prompt="マンション名等を入力して下さい。" sqref="D15:W15" xr:uid="{00000000-0002-0000-0000-000006000000}"/>
    <dataValidation imeMode="off" allowBlank="1" showInputMessage="1" showErrorMessage="1" promptTitle="電話番号" prompt="連絡先電話番号を市外局番から入力して下さい。" sqref="F16:M16" xr:uid="{00000000-0002-0000-0000-000007000000}"/>
    <dataValidation imeMode="off" allowBlank="1" showInputMessage="1" showErrorMessage="1" promptTitle="ＦＡＸ番号" prompt="連絡先ＦＡＸ番号を市外局番から入力して下さい、" sqref="P16:W16" xr:uid="{00000000-0002-0000-0000-000008000000}"/>
    <dataValidation imeMode="off" allowBlank="1" showInputMessage="1" showErrorMessage="1" promptTitle="メールアドレス" prompt="連絡先電子メールアドレスを入力して下さい。" sqref="F17:W17" xr:uid="{00000000-0002-0000-0000-000009000000}"/>
    <dataValidation imeMode="off" allowBlank="1" showInputMessage="1" showErrorMessage="1" errorTitle="入力確認" error="1セルに１桁づつ入力して下さい。" promptTitle="郵便番号" prompt="連絡先の郵便番号を入力して下さい。_x000a_(例 101-0044)" sqref="D13:I13" xr:uid="{00000000-0002-0000-0000-00000A000000}"/>
    <dataValidation imeMode="halfKatakana" allowBlank="1" showInputMessage="1" showErrorMessage="1" promptTitle="連絡責任者フリガナ" prompt="連絡責任者のフリガナを半角カタカナで入力して下さい。" sqref="C9:K9" xr:uid="{00000000-0002-0000-0000-00000B000000}"/>
    <dataValidation type="textLength" imeMode="off" allowBlank="1" showInputMessage="1" showErrorMessage="1" errorTitle="入力確認" error="半角8文字以内で入力して下さい。" promptTitle="日本SC協会登録番号" prompt="日本SC協会登録番号を入力して下さい。" sqref="C3:I3" xr:uid="{00000000-0002-0000-0000-00000C000000}">
      <formula1>0</formula1>
      <formula2>8</formula2>
    </dataValidation>
    <dataValidation type="whole" imeMode="off" allowBlank="1" showInputMessage="1" showErrorMessage="1" promptTitle="プログラム購入部数" prompt="プログラム購入部数を入力して下さい。_x000a_（事前販売１部7００円）" sqref="O19:P19" xr:uid="{00000000-0002-0000-0000-00000D000000}">
      <formula1>0</formula1>
      <formula2>100</formula2>
    </dataValidation>
    <dataValidation type="whole" imeMode="off" allowBlank="1" showInputMessage="1" showErrorMessage="1" promptTitle="ランキング購入部数" prompt="ランキング購入部数を入力して下さい。" sqref="O21:P22" xr:uid="{00000000-0002-0000-0000-00000E000000}">
      <formula1>0</formula1>
      <formula2>100</formula2>
    </dataValidation>
    <dataValidation imeMode="hiragana" allowBlank="1" showInputMessage="1" showErrorMessage="1" promptTitle="連絡先住所1" prompt="連絡先住所を都道府県名から入力して下さい。_x000a_マンション名等は下段に入力して下さい。" sqref="D14:W14" xr:uid="{00000000-0002-0000-0000-00000F000000}"/>
    <dataValidation type="list" allowBlank="1" showInputMessage="1" showErrorMessage="1" promptTitle="性別②" prompt="競技役員②の性別を選択して下さい。" sqref="L25:M25" xr:uid="{00000000-0002-0000-0000-000010000000}">
      <formula1>"女子,男子"</formula1>
    </dataValidation>
    <dataValidation type="list" allowBlank="1" showInputMessage="1" showErrorMessage="1" promptTitle="役員資格②" prompt="競技役員②の日水連公認競技役員資格を選択して下さい。" sqref="N25:R25" xr:uid="{00000000-0002-0000-0000-000011000000}">
      <formula1>"Ａ級,Ｂ級,Ｃ級,なし"</formula1>
    </dataValidation>
    <dataValidation imeMode="on" allowBlank="1" showInputMessage="1" showErrorMessage="1" promptTitle="競技役員名②" prompt="競技役員氏名を入力して下さい。" sqref="D25:K25" xr:uid="{00000000-0002-0000-0000-000012000000}"/>
    <dataValidation type="whole" imeMode="off" allowBlank="1" showInputMessage="1" showErrorMessage="1" promptTitle="撮影許可証購入枚数" prompt="撮影許可証購入枚数を入力して下さい。_x000a_（１枚２００円）" sqref="O20:P20" xr:uid="{00000000-0002-0000-0000-000013000000}">
      <formula1>0</formula1>
      <formula2>100</formula2>
    </dataValidation>
    <dataValidation imeMode="on" allowBlank="1" showInputMessage="1" showErrorMessage="1" promptTitle="競技役員名①" prompt="競技役員氏名を入力して下さい。" sqref="D24:K24" xr:uid="{00000000-0002-0000-0000-000014000000}"/>
    <dataValidation type="list" allowBlank="1" showInputMessage="1" showErrorMessage="1" promptTitle="性別①" prompt="競技役員①の性別を選択して下さい。" sqref="L24:M24" xr:uid="{00000000-0002-0000-0000-000015000000}">
      <formula1>"女子,男子"</formula1>
    </dataValidation>
    <dataValidation type="list" allowBlank="1" showInputMessage="1" showErrorMessage="1" promptTitle="役員資格①" prompt="競技役員①の日水連公認競技役員資格を選択して下さい。" sqref="N24:R24" xr:uid="{00000000-0002-0000-0000-000016000000}">
      <formula1>"Ａ級,Ｂ級,Ｃ級,なし"</formula1>
    </dataValidation>
    <dataValidation type="date" imeMode="off" allowBlank="1" showInputMessage="1" showErrorMessage="1" promptTitle="振込日" prompt="参加費の振込日を入力して下さい。_x000a_（例：2016/05/01)" sqref="C27:G27" xr:uid="{00000000-0002-0000-0000-000017000000}">
      <formula1>43040</formula1>
      <formula2>AB15</formula2>
    </dataValidation>
    <dataValidation imeMode="on" allowBlank="1" showInputMessage="1" showErrorMessage="1" promptTitle="振込名義" prompt="振込時の名義名を入力して下さい。_x000a_チーム登録番号とチーム名を入力_x000a_（例：23-0999○○スイミングクラブ）" sqref="I27:T27" xr:uid="{00000000-0002-0000-0000-000018000000}"/>
    <dataValidation imeMode="on" allowBlank="1" showInputMessage="1" showErrorMessage="1" promptTitle="振込銀行" prompt="振込をした銀行名・支店名を入力して下さい。" sqref="C28:N28" xr:uid="{00000000-0002-0000-0000-000019000000}"/>
    <dataValidation type="whole" imeMode="off" allowBlank="1" showErrorMessage="1" errorTitle="入力確認" error="0～9の数字を１桁づつ入力して下さい。" promptTitle="チーム登録番号入力" prompt="マスターズ協会団体登録番号を_x000a_１セルに１桁づつ入力して下さい。_x000a_※未加盟クラブは未記入でお願いします。" sqref="G5:I5" xr:uid="{BF29D6D0-7684-4B0B-83E2-54DEFC44A1FC}">
      <formula1>0</formula1>
      <formula2>9</formula2>
    </dataValidation>
  </dataValidations>
  <printOptions horizontalCentered="1"/>
  <pageMargins left="0.39370078740157483" right="0.39370078740157483" top="0.39370078740157483" bottom="0.39370078740157483" header="0.51181102362204722" footer="0.51181102362204722"/>
  <pageSetup paperSize="9" scale="94" fitToWidth="0" orientation="portrait" blackAndWhite="1" horizontalDpi="4294967292"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L489"/>
  <sheetViews>
    <sheetView workbookViewId="0">
      <pane ySplit="1" topLeftCell="A2" activePane="bottomLeft" state="frozen"/>
      <selection pane="bottomLeft" activeCell="L2" sqref="L2"/>
    </sheetView>
  </sheetViews>
  <sheetFormatPr defaultColWidth="8.85546875" defaultRowHeight="12"/>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c r="A1" t="s">
        <v>73</v>
      </c>
      <c r="B1" t="s">
        <v>79</v>
      </c>
      <c r="C1" t="s">
        <v>80</v>
      </c>
      <c r="D1" t="s">
        <v>75</v>
      </c>
      <c r="E1" t="s">
        <v>81</v>
      </c>
      <c r="F1" t="s">
        <v>74</v>
      </c>
      <c r="G1" t="s">
        <v>82</v>
      </c>
    </row>
    <row r="2" spans="1:12">
      <c r="A2" s="64" t="str">
        <f>IF(B2="","",個人申込書!Z6)</f>
        <v/>
      </c>
      <c r="B2" s="64" t="str">
        <f>個人申込書!AH6</f>
        <v/>
      </c>
      <c r="C2" s="64" t="str">
        <f>個人申込書!AL6</f>
        <v/>
      </c>
      <c r="D2" s="64" t="str">
        <f>個人申込書!AD6</f>
        <v/>
      </c>
      <c r="E2" s="64">
        <v>0</v>
      </c>
      <c r="F2" s="64">
        <v>5</v>
      </c>
      <c r="G2" s="64" t="str">
        <f>個人申込書!AP6</f>
        <v>999:99.99</v>
      </c>
      <c r="L2">
        <f>COUNTIF(C2:C524,400)</f>
        <v>0</v>
      </c>
    </row>
    <row r="3" spans="1:12">
      <c r="A3" s="64" t="str">
        <f>IF(B3="","",個人申込書!Z7)</f>
        <v/>
      </c>
      <c r="B3" s="64" t="str">
        <f>個人申込書!AH7</f>
        <v/>
      </c>
      <c r="C3" s="64" t="str">
        <f>個人申込書!AL7</f>
        <v/>
      </c>
      <c r="D3" s="64" t="str">
        <f>個人申込書!AD7</f>
        <v/>
      </c>
      <c r="E3" s="64">
        <v>0</v>
      </c>
      <c r="F3" s="64">
        <v>5</v>
      </c>
      <c r="G3" s="64" t="str">
        <f>個人申込書!AP7</f>
        <v>999:99.99</v>
      </c>
    </row>
    <row r="4" spans="1:12">
      <c r="A4" s="64" t="str">
        <f>IF(B4="","",個人申込書!Z8)</f>
        <v/>
      </c>
      <c r="B4" s="64" t="str">
        <f>個人申込書!AH8</f>
        <v/>
      </c>
      <c r="C4" s="64" t="str">
        <f>個人申込書!AL8</f>
        <v/>
      </c>
      <c r="D4" s="64" t="str">
        <f>個人申込書!AD8</f>
        <v/>
      </c>
      <c r="E4" s="64">
        <v>0</v>
      </c>
      <c r="F4" s="64">
        <v>5</v>
      </c>
      <c r="G4" s="64" t="str">
        <f>個人申込書!AP8</f>
        <v>999:99.99</v>
      </c>
    </row>
    <row r="5" spans="1:12">
      <c r="A5" s="64" t="str">
        <f>IF(B5="","",個人申込書!Z9)</f>
        <v/>
      </c>
      <c r="B5" s="64" t="str">
        <f>個人申込書!AH9</f>
        <v/>
      </c>
      <c r="C5" s="64" t="str">
        <f>個人申込書!AL9</f>
        <v/>
      </c>
      <c r="D5" s="64" t="str">
        <f>個人申込書!AD9</f>
        <v/>
      </c>
      <c r="E5" s="64">
        <v>0</v>
      </c>
      <c r="F5" s="64">
        <v>5</v>
      </c>
      <c r="G5" s="64" t="str">
        <f>個人申込書!AP9</f>
        <v>999:99.99</v>
      </c>
    </row>
    <row r="6" spans="1:12">
      <c r="A6" s="64" t="str">
        <f>IF(B6="","",個人申込書!Z10)</f>
        <v/>
      </c>
      <c r="B6" s="64" t="str">
        <f>個人申込書!AH10</f>
        <v/>
      </c>
      <c r="C6" s="64" t="str">
        <f>個人申込書!AL10</f>
        <v/>
      </c>
      <c r="D6" s="64" t="str">
        <f>個人申込書!AD10</f>
        <v/>
      </c>
      <c r="E6" s="64">
        <v>0</v>
      </c>
      <c r="F6" s="64">
        <v>5</v>
      </c>
      <c r="G6" s="64" t="str">
        <f>個人申込書!AP10</f>
        <v>999:99.99</v>
      </c>
    </row>
    <row r="7" spans="1:12">
      <c r="A7" s="64" t="str">
        <f>IF(B7="","",個人申込書!Z11)</f>
        <v/>
      </c>
      <c r="B7" s="64" t="str">
        <f>個人申込書!AH11</f>
        <v/>
      </c>
      <c r="C7" s="64" t="str">
        <f>個人申込書!AL11</f>
        <v/>
      </c>
      <c r="D7" s="64" t="str">
        <f>個人申込書!AD11</f>
        <v/>
      </c>
      <c r="E7" s="64">
        <v>0</v>
      </c>
      <c r="F7" s="64">
        <v>5</v>
      </c>
      <c r="G7" s="64" t="str">
        <f>個人申込書!AP11</f>
        <v>999:99.99</v>
      </c>
    </row>
    <row r="8" spans="1:12">
      <c r="A8" s="64" t="str">
        <f>IF(B8="","",個人申込書!Z12)</f>
        <v/>
      </c>
      <c r="B8" s="64" t="str">
        <f>個人申込書!AH12</f>
        <v/>
      </c>
      <c r="C8" s="64" t="str">
        <f>個人申込書!AL12</f>
        <v/>
      </c>
      <c r="D8" s="64" t="str">
        <f>個人申込書!AD12</f>
        <v/>
      </c>
      <c r="E8" s="64">
        <v>0</v>
      </c>
      <c r="F8" s="64">
        <v>5</v>
      </c>
      <c r="G8" s="64" t="str">
        <f>個人申込書!AP12</f>
        <v>999:99.99</v>
      </c>
    </row>
    <row r="9" spans="1:12">
      <c r="A9" s="64" t="str">
        <f>IF(B9="","",個人申込書!Z13)</f>
        <v/>
      </c>
      <c r="B9" s="64" t="str">
        <f>個人申込書!AH13</f>
        <v/>
      </c>
      <c r="C9" s="64" t="str">
        <f>個人申込書!AL13</f>
        <v/>
      </c>
      <c r="D9" s="64" t="str">
        <f>個人申込書!AD13</f>
        <v/>
      </c>
      <c r="E9" s="64">
        <v>0</v>
      </c>
      <c r="F9" s="64">
        <v>5</v>
      </c>
      <c r="G9" s="64" t="str">
        <f>個人申込書!AP13</f>
        <v>999:99.99</v>
      </c>
    </row>
    <row r="10" spans="1:12">
      <c r="A10" s="64" t="str">
        <f>IF(B10="","",個人申込書!Z14)</f>
        <v/>
      </c>
      <c r="B10" s="64" t="str">
        <f>個人申込書!AH14</f>
        <v/>
      </c>
      <c r="C10" s="64" t="str">
        <f>個人申込書!AL14</f>
        <v/>
      </c>
      <c r="D10" s="64" t="str">
        <f>個人申込書!AD14</f>
        <v/>
      </c>
      <c r="E10" s="64">
        <v>0</v>
      </c>
      <c r="F10" s="64">
        <v>5</v>
      </c>
      <c r="G10" s="64" t="str">
        <f>個人申込書!AP14</f>
        <v>999:99.99</v>
      </c>
    </row>
    <row r="11" spans="1:12">
      <c r="A11" s="64" t="str">
        <f>IF(B11="","",個人申込書!Z15)</f>
        <v/>
      </c>
      <c r="B11" s="64" t="str">
        <f>個人申込書!AH15</f>
        <v/>
      </c>
      <c r="C11" s="64" t="str">
        <f>個人申込書!AL15</f>
        <v/>
      </c>
      <c r="D11" s="64" t="str">
        <f>個人申込書!AD15</f>
        <v/>
      </c>
      <c r="E11" s="64">
        <v>0</v>
      </c>
      <c r="F11" s="64">
        <v>5</v>
      </c>
      <c r="G11" s="64" t="str">
        <f>個人申込書!AP15</f>
        <v>999:99.99</v>
      </c>
    </row>
    <row r="12" spans="1:12">
      <c r="A12" s="64" t="str">
        <f>IF(B12="","",個人申込書!Z16)</f>
        <v/>
      </c>
      <c r="B12" s="64" t="str">
        <f>個人申込書!AH16</f>
        <v/>
      </c>
      <c r="C12" s="64" t="str">
        <f>個人申込書!AL16</f>
        <v/>
      </c>
      <c r="D12" s="64" t="str">
        <f>個人申込書!AD16</f>
        <v/>
      </c>
      <c r="E12" s="64">
        <v>0</v>
      </c>
      <c r="F12" s="64">
        <v>5</v>
      </c>
      <c r="G12" s="64" t="str">
        <f>個人申込書!AP16</f>
        <v>999:99.99</v>
      </c>
    </row>
    <row r="13" spans="1:12">
      <c r="A13" s="64" t="str">
        <f>IF(B13="","",個人申込書!Z17)</f>
        <v/>
      </c>
      <c r="B13" s="64" t="str">
        <f>個人申込書!AH17</f>
        <v/>
      </c>
      <c r="C13" s="64" t="str">
        <f>個人申込書!AL17</f>
        <v/>
      </c>
      <c r="D13" s="64" t="str">
        <f>個人申込書!AD17</f>
        <v/>
      </c>
      <c r="E13" s="64">
        <v>0</v>
      </c>
      <c r="F13" s="64">
        <v>5</v>
      </c>
      <c r="G13" s="64" t="str">
        <f>個人申込書!AP17</f>
        <v>999:99.99</v>
      </c>
    </row>
    <row r="14" spans="1:12">
      <c r="A14" s="64" t="str">
        <f>IF(B14="","",個人申込書!Z18)</f>
        <v/>
      </c>
      <c r="B14" s="64" t="str">
        <f>個人申込書!AH18</f>
        <v/>
      </c>
      <c r="C14" s="64" t="str">
        <f>個人申込書!AL18</f>
        <v/>
      </c>
      <c r="D14" s="64" t="str">
        <f>個人申込書!AD18</f>
        <v/>
      </c>
      <c r="E14" s="64">
        <v>0</v>
      </c>
      <c r="F14" s="64">
        <v>5</v>
      </c>
      <c r="G14" s="64" t="str">
        <f>個人申込書!AP18</f>
        <v>999:99.99</v>
      </c>
    </row>
    <row r="15" spans="1:12">
      <c r="A15" s="64" t="str">
        <f>IF(B15="","",個人申込書!Z19)</f>
        <v/>
      </c>
      <c r="B15" s="64" t="str">
        <f>個人申込書!AH19</f>
        <v/>
      </c>
      <c r="C15" s="64" t="str">
        <f>個人申込書!AL19</f>
        <v/>
      </c>
      <c r="D15" s="64" t="str">
        <f>個人申込書!AD19</f>
        <v/>
      </c>
      <c r="E15" s="64">
        <v>0</v>
      </c>
      <c r="F15" s="64">
        <v>5</v>
      </c>
      <c r="G15" s="64" t="str">
        <f>個人申込書!AP19</f>
        <v>999:99.99</v>
      </c>
    </row>
    <row r="16" spans="1:12">
      <c r="A16" s="64" t="str">
        <f>IF(B16="","",個人申込書!Z20)</f>
        <v/>
      </c>
      <c r="B16" s="64" t="str">
        <f>個人申込書!AH20</f>
        <v/>
      </c>
      <c r="C16" s="64" t="str">
        <f>個人申込書!AL20</f>
        <v/>
      </c>
      <c r="D16" s="64" t="str">
        <f>個人申込書!AD20</f>
        <v/>
      </c>
      <c r="E16" s="64">
        <v>0</v>
      </c>
      <c r="F16" s="64">
        <v>5</v>
      </c>
      <c r="G16" s="64" t="str">
        <f>個人申込書!AP20</f>
        <v>999:99.99</v>
      </c>
    </row>
    <row r="17" spans="1:7">
      <c r="A17" s="64" t="str">
        <f>IF(B17="","",個人申込書!Z21)</f>
        <v/>
      </c>
      <c r="B17" s="64" t="str">
        <f>個人申込書!AH21</f>
        <v/>
      </c>
      <c r="C17" s="64" t="str">
        <f>個人申込書!AL21</f>
        <v/>
      </c>
      <c r="D17" s="64" t="str">
        <f>個人申込書!AD21</f>
        <v/>
      </c>
      <c r="E17" s="64">
        <v>0</v>
      </c>
      <c r="F17" s="64">
        <v>5</v>
      </c>
      <c r="G17" s="64" t="str">
        <f>個人申込書!AP21</f>
        <v>999:99.99</v>
      </c>
    </row>
    <row r="18" spans="1:7">
      <c r="A18" s="64" t="str">
        <f>IF(B18="","",個人申込書!Z22)</f>
        <v/>
      </c>
      <c r="B18" s="64" t="str">
        <f>個人申込書!AH22</f>
        <v/>
      </c>
      <c r="C18" s="64" t="str">
        <f>個人申込書!AL22</f>
        <v/>
      </c>
      <c r="D18" s="64" t="str">
        <f>個人申込書!AD22</f>
        <v/>
      </c>
      <c r="E18" s="64">
        <v>0</v>
      </c>
      <c r="F18" s="64">
        <v>5</v>
      </c>
      <c r="G18" s="64" t="str">
        <f>個人申込書!AP22</f>
        <v>999:99.99</v>
      </c>
    </row>
    <row r="19" spans="1:7">
      <c r="A19" s="64" t="str">
        <f>IF(B19="","",個人申込書!Z23)</f>
        <v/>
      </c>
      <c r="B19" s="64" t="str">
        <f>個人申込書!AH23</f>
        <v/>
      </c>
      <c r="C19" s="64" t="str">
        <f>個人申込書!AL23</f>
        <v/>
      </c>
      <c r="D19" s="64" t="str">
        <f>個人申込書!AD23</f>
        <v/>
      </c>
      <c r="E19" s="64">
        <v>0</v>
      </c>
      <c r="F19" s="64">
        <v>5</v>
      </c>
      <c r="G19" s="64" t="str">
        <f>個人申込書!AP23</f>
        <v>999:99.99</v>
      </c>
    </row>
    <row r="20" spans="1:7">
      <c r="A20" s="64" t="str">
        <f>IF(B20="","",個人申込書!Z24)</f>
        <v/>
      </c>
      <c r="B20" s="64" t="str">
        <f>個人申込書!AH24</f>
        <v/>
      </c>
      <c r="C20" s="64" t="str">
        <f>個人申込書!AL24</f>
        <v/>
      </c>
      <c r="D20" s="64" t="str">
        <f>個人申込書!AD24</f>
        <v/>
      </c>
      <c r="E20" s="64">
        <v>0</v>
      </c>
      <c r="F20" s="64">
        <v>5</v>
      </c>
      <c r="G20" s="64" t="str">
        <f>個人申込書!AP24</f>
        <v>999:99.99</v>
      </c>
    </row>
    <row r="21" spans="1:7">
      <c r="A21" s="64" t="str">
        <f>IF(B21="","",個人申込書!Z25)</f>
        <v/>
      </c>
      <c r="B21" s="64" t="str">
        <f>個人申込書!AH25</f>
        <v/>
      </c>
      <c r="C21" s="64" t="str">
        <f>個人申込書!AL25</f>
        <v/>
      </c>
      <c r="D21" s="64" t="str">
        <f>個人申込書!AD25</f>
        <v/>
      </c>
      <c r="E21" s="64">
        <v>0</v>
      </c>
      <c r="F21" s="64">
        <v>5</v>
      </c>
      <c r="G21" s="64" t="str">
        <f>個人申込書!AP25</f>
        <v>999:99.99</v>
      </c>
    </row>
    <row r="22" spans="1:7">
      <c r="A22" s="64" t="str">
        <f>IF(B22="","",個人申込書!Z26)</f>
        <v/>
      </c>
      <c r="B22" s="64" t="str">
        <f>個人申込書!AH26</f>
        <v/>
      </c>
      <c r="C22" s="64" t="str">
        <f>個人申込書!AL26</f>
        <v/>
      </c>
      <c r="D22" s="64" t="str">
        <f>個人申込書!AD26</f>
        <v/>
      </c>
      <c r="E22" s="64">
        <v>0</v>
      </c>
      <c r="F22" s="64">
        <v>5</v>
      </c>
      <c r="G22" s="64" t="str">
        <f>個人申込書!AP26</f>
        <v>999:99.99</v>
      </c>
    </row>
    <row r="23" spans="1:7">
      <c r="A23" s="64" t="str">
        <f>IF(B23="","",個人申込書!Z27)</f>
        <v/>
      </c>
      <c r="B23" s="64" t="str">
        <f>個人申込書!AH27</f>
        <v/>
      </c>
      <c r="C23" s="64" t="str">
        <f>個人申込書!AL27</f>
        <v/>
      </c>
      <c r="D23" s="64" t="str">
        <f>個人申込書!AD27</f>
        <v/>
      </c>
      <c r="E23" s="64">
        <v>0</v>
      </c>
      <c r="F23" s="64">
        <v>5</v>
      </c>
      <c r="G23" s="64" t="str">
        <f>個人申込書!AP27</f>
        <v>999:99.99</v>
      </c>
    </row>
    <row r="24" spans="1:7">
      <c r="A24" s="64" t="str">
        <f>IF(B24="","",個人申込書!Z28)</f>
        <v/>
      </c>
      <c r="B24" s="64" t="str">
        <f>個人申込書!AH28</f>
        <v/>
      </c>
      <c r="C24" s="64" t="str">
        <f>個人申込書!AL28</f>
        <v/>
      </c>
      <c r="D24" s="64" t="str">
        <f>個人申込書!AD28</f>
        <v/>
      </c>
      <c r="E24" s="64">
        <v>0</v>
      </c>
      <c r="F24" s="64">
        <v>5</v>
      </c>
      <c r="G24" s="64" t="str">
        <f>個人申込書!AP28</f>
        <v>999:99.99</v>
      </c>
    </row>
    <row r="25" spans="1:7">
      <c r="A25" s="64" t="str">
        <f>IF(B25="","",個人申込書!Z29)</f>
        <v/>
      </c>
      <c r="B25" s="64" t="str">
        <f>個人申込書!AH29</f>
        <v/>
      </c>
      <c r="C25" s="64" t="str">
        <f>個人申込書!AL29</f>
        <v/>
      </c>
      <c r="D25" s="64" t="str">
        <f>個人申込書!AD29</f>
        <v/>
      </c>
      <c r="E25" s="64">
        <v>0</v>
      </c>
      <c r="F25" s="64">
        <v>5</v>
      </c>
      <c r="G25" s="64" t="str">
        <f>個人申込書!AP29</f>
        <v>999:99.99</v>
      </c>
    </row>
    <row r="26" spans="1:7">
      <c r="A26" s="64" t="str">
        <f>IF(B26="","",個人申込書!Z30)</f>
        <v/>
      </c>
      <c r="B26" s="64" t="str">
        <f>個人申込書!AH30</f>
        <v/>
      </c>
      <c r="C26" s="64" t="str">
        <f>個人申込書!AL30</f>
        <v/>
      </c>
      <c r="D26" s="64" t="str">
        <f>個人申込書!AD30</f>
        <v/>
      </c>
      <c r="E26" s="64">
        <v>0</v>
      </c>
      <c r="F26" s="64">
        <v>5</v>
      </c>
      <c r="G26" s="64" t="str">
        <f>個人申込書!AP30</f>
        <v>999:99.99</v>
      </c>
    </row>
    <row r="27" spans="1:7">
      <c r="A27" s="64" t="str">
        <f>IF(B27="","",個人申込書!Z31)</f>
        <v/>
      </c>
      <c r="B27" s="64" t="str">
        <f>個人申込書!AH31</f>
        <v/>
      </c>
      <c r="C27" s="64" t="str">
        <f>個人申込書!AL31</f>
        <v/>
      </c>
      <c r="D27" s="64" t="str">
        <f>個人申込書!AD31</f>
        <v/>
      </c>
      <c r="E27" s="64">
        <v>0</v>
      </c>
      <c r="F27" s="64">
        <v>5</v>
      </c>
      <c r="G27" s="64" t="str">
        <f>個人申込書!AP31</f>
        <v>999:99.99</v>
      </c>
    </row>
    <row r="28" spans="1:7">
      <c r="A28" s="64" t="str">
        <f>IF(B28="","",個人申込書!Z32)</f>
        <v/>
      </c>
      <c r="B28" s="64" t="str">
        <f>個人申込書!AH32</f>
        <v/>
      </c>
      <c r="C28" s="64" t="str">
        <f>個人申込書!AL32</f>
        <v/>
      </c>
      <c r="D28" s="64" t="str">
        <f>個人申込書!AD32</f>
        <v/>
      </c>
      <c r="E28" s="64">
        <v>0</v>
      </c>
      <c r="F28" s="64">
        <v>5</v>
      </c>
      <c r="G28" s="64" t="str">
        <f>個人申込書!AP32</f>
        <v>999:99.99</v>
      </c>
    </row>
    <row r="29" spans="1:7">
      <c r="A29" s="64" t="str">
        <f>IF(B29="","",個人申込書!Z33)</f>
        <v/>
      </c>
      <c r="B29" s="64" t="str">
        <f>個人申込書!AH33</f>
        <v/>
      </c>
      <c r="C29" s="64" t="str">
        <f>個人申込書!AL33</f>
        <v/>
      </c>
      <c r="D29" s="64" t="str">
        <f>個人申込書!AD33</f>
        <v/>
      </c>
      <c r="E29" s="64">
        <v>0</v>
      </c>
      <c r="F29" s="64">
        <v>5</v>
      </c>
      <c r="G29" s="64" t="str">
        <f>個人申込書!AP33</f>
        <v>999:99.99</v>
      </c>
    </row>
    <row r="30" spans="1:7">
      <c r="A30" s="64" t="str">
        <f>IF(B30="","",個人申込書!Z34)</f>
        <v/>
      </c>
      <c r="B30" s="64" t="str">
        <f>個人申込書!AH34</f>
        <v/>
      </c>
      <c r="C30" s="64" t="str">
        <f>個人申込書!AL34</f>
        <v/>
      </c>
      <c r="D30" s="64" t="str">
        <f>個人申込書!AD34</f>
        <v/>
      </c>
      <c r="E30" s="64">
        <v>0</v>
      </c>
      <c r="F30" s="64">
        <v>5</v>
      </c>
      <c r="G30" s="64" t="str">
        <f>個人申込書!AP34</f>
        <v>999:99.99</v>
      </c>
    </row>
    <row r="31" spans="1:7">
      <c r="A31" s="64" t="str">
        <f>IF(B31="","",個人申込書!Z35)</f>
        <v/>
      </c>
      <c r="B31" s="64" t="str">
        <f>個人申込書!AH35</f>
        <v/>
      </c>
      <c r="C31" s="64" t="str">
        <f>個人申込書!AL35</f>
        <v/>
      </c>
      <c r="D31" s="64" t="str">
        <f>個人申込書!AD35</f>
        <v/>
      </c>
      <c r="E31" s="64">
        <v>0</v>
      </c>
      <c r="F31" s="64">
        <v>5</v>
      </c>
      <c r="G31" s="64" t="str">
        <f>個人申込書!AP35</f>
        <v>999:99.99</v>
      </c>
    </row>
    <row r="32" spans="1:7">
      <c r="A32" s="64" t="str">
        <f>IF(B32="","",個人申込書!Z36)</f>
        <v/>
      </c>
      <c r="B32" s="64" t="str">
        <f>個人申込書!AH36</f>
        <v/>
      </c>
      <c r="C32" s="64" t="str">
        <f>個人申込書!AL36</f>
        <v/>
      </c>
      <c r="D32" s="64" t="str">
        <f>個人申込書!AD36</f>
        <v/>
      </c>
      <c r="E32" s="64">
        <v>0</v>
      </c>
      <c r="F32" s="64">
        <v>5</v>
      </c>
      <c r="G32" s="64" t="str">
        <f>個人申込書!AP36</f>
        <v>999:99.99</v>
      </c>
    </row>
    <row r="33" spans="1:7">
      <c r="A33" s="64" t="str">
        <f>IF(B33="","",個人申込書!Z37)</f>
        <v/>
      </c>
      <c r="B33" s="64" t="str">
        <f>個人申込書!AH37</f>
        <v/>
      </c>
      <c r="C33" s="64" t="str">
        <f>個人申込書!AL37</f>
        <v/>
      </c>
      <c r="D33" s="64" t="str">
        <f>個人申込書!AD37</f>
        <v/>
      </c>
      <c r="E33" s="64">
        <v>0</v>
      </c>
      <c r="F33" s="64">
        <v>5</v>
      </c>
      <c r="G33" s="64" t="str">
        <f>個人申込書!AP37</f>
        <v>999:99.99</v>
      </c>
    </row>
    <row r="34" spans="1:7">
      <c r="A34" s="64" t="str">
        <f>IF(B34="","",個人申込書!Z38)</f>
        <v/>
      </c>
      <c r="B34" s="64" t="str">
        <f>個人申込書!AH38</f>
        <v/>
      </c>
      <c r="C34" s="64" t="str">
        <f>個人申込書!AL38</f>
        <v/>
      </c>
      <c r="D34" s="64" t="str">
        <f>個人申込書!AD38</f>
        <v/>
      </c>
      <c r="E34" s="64">
        <v>0</v>
      </c>
      <c r="F34" s="64">
        <v>5</v>
      </c>
      <c r="G34" s="64" t="str">
        <f>個人申込書!AP38</f>
        <v>999:99.99</v>
      </c>
    </row>
    <row r="35" spans="1:7">
      <c r="A35" s="64" t="str">
        <f>IF(B35="","",個人申込書!Z39)</f>
        <v/>
      </c>
      <c r="B35" s="64" t="str">
        <f>個人申込書!AH39</f>
        <v/>
      </c>
      <c r="C35" s="64" t="str">
        <f>個人申込書!AL39</f>
        <v/>
      </c>
      <c r="D35" s="64" t="str">
        <f>個人申込書!AD39</f>
        <v/>
      </c>
      <c r="E35" s="64">
        <v>0</v>
      </c>
      <c r="F35" s="64">
        <v>5</v>
      </c>
      <c r="G35" s="64" t="str">
        <f>個人申込書!AP39</f>
        <v>999:99.99</v>
      </c>
    </row>
    <row r="36" spans="1:7">
      <c r="A36" s="64" t="str">
        <f>IF(B36="","",個人申込書!Z40)</f>
        <v/>
      </c>
      <c r="B36" s="64" t="str">
        <f>個人申込書!AH40</f>
        <v/>
      </c>
      <c r="C36" s="64" t="str">
        <f>個人申込書!AL40</f>
        <v/>
      </c>
      <c r="D36" s="64" t="str">
        <f>個人申込書!AD40</f>
        <v/>
      </c>
      <c r="E36" s="64">
        <v>0</v>
      </c>
      <c r="F36" s="64">
        <v>5</v>
      </c>
      <c r="G36" s="64" t="str">
        <f>個人申込書!AP40</f>
        <v>999:99.99</v>
      </c>
    </row>
    <row r="37" spans="1:7">
      <c r="A37" s="64" t="str">
        <f>IF(B37="","",個人申込書!Z41)</f>
        <v/>
      </c>
      <c r="B37" s="64" t="str">
        <f>個人申込書!AH41</f>
        <v/>
      </c>
      <c r="C37" s="64" t="str">
        <f>個人申込書!AL41</f>
        <v/>
      </c>
      <c r="D37" s="64" t="str">
        <f>個人申込書!AD41</f>
        <v/>
      </c>
      <c r="E37" s="64">
        <v>0</v>
      </c>
      <c r="F37" s="64">
        <v>5</v>
      </c>
      <c r="G37" s="64" t="str">
        <f>個人申込書!AP41</f>
        <v>999:99.99</v>
      </c>
    </row>
    <row r="38" spans="1:7">
      <c r="A38" s="64" t="str">
        <f>IF(B38="","",個人申込書!Z42)</f>
        <v/>
      </c>
      <c r="B38" s="64" t="str">
        <f>個人申込書!AH42</f>
        <v/>
      </c>
      <c r="C38" s="64" t="str">
        <f>個人申込書!AL42</f>
        <v/>
      </c>
      <c r="D38" s="64" t="str">
        <f>個人申込書!AD42</f>
        <v/>
      </c>
      <c r="E38" s="64">
        <v>0</v>
      </c>
      <c r="F38" s="64">
        <v>5</v>
      </c>
      <c r="G38" s="64" t="str">
        <f>個人申込書!AP42</f>
        <v>999:99.99</v>
      </c>
    </row>
    <row r="39" spans="1:7">
      <c r="A39" s="64" t="str">
        <f>IF(B39="","",個人申込書!Z43)</f>
        <v/>
      </c>
      <c r="B39" s="64" t="str">
        <f>個人申込書!AH43</f>
        <v/>
      </c>
      <c r="C39" s="64" t="str">
        <f>個人申込書!AL43</f>
        <v/>
      </c>
      <c r="D39" s="64" t="str">
        <f>個人申込書!AD43</f>
        <v/>
      </c>
      <c r="E39" s="64">
        <v>0</v>
      </c>
      <c r="F39" s="64">
        <v>5</v>
      </c>
      <c r="G39" s="64" t="str">
        <f>個人申込書!AP43</f>
        <v>999:99.99</v>
      </c>
    </row>
    <row r="40" spans="1:7">
      <c r="A40" s="64" t="str">
        <f>IF(B40="","",個人申込書!Z44)</f>
        <v/>
      </c>
      <c r="B40" s="64" t="str">
        <f>個人申込書!AH44</f>
        <v/>
      </c>
      <c r="C40" s="64" t="str">
        <f>個人申込書!AL44</f>
        <v/>
      </c>
      <c r="D40" s="64" t="str">
        <f>個人申込書!AD44</f>
        <v/>
      </c>
      <c r="E40" s="64">
        <v>0</v>
      </c>
      <c r="F40" s="64">
        <v>5</v>
      </c>
      <c r="G40" s="64" t="str">
        <f>個人申込書!AP44</f>
        <v>999:99.99</v>
      </c>
    </row>
    <row r="41" spans="1:7">
      <c r="A41" s="64" t="str">
        <f>IF(B41="","",個人申込書!Z45)</f>
        <v/>
      </c>
      <c r="B41" s="64" t="str">
        <f>個人申込書!AH45</f>
        <v/>
      </c>
      <c r="C41" s="64" t="str">
        <f>個人申込書!AL45</f>
        <v/>
      </c>
      <c r="D41" s="64" t="str">
        <f>個人申込書!AD45</f>
        <v/>
      </c>
      <c r="E41" s="64">
        <v>0</v>
      </c>
      <c r="F41" s="64">
        <v>5</v>
      </c>
      <c r="G41" s="64" t="str">
        <f>個人申込書!AP45</f>
        <v>999:99.99</v>
      </c>
    </row>
    <row r="42" spans="1:7">
      <c r="A42" s="64" t="str">
        <f>IF(B42="","",個人申込書!Z46)</f>
        <v/>
      </c>
      <c r="B42" s="64" t="str">
        <f>個人申込書!AH46</f>
        <v/>
      </c>
      <c r="C42" s="64" t="str">
        <f>個人申込書!AL46</f>
        <v/>
      </c>
      <c r="D42" s="64" t="str">
        <f>個人申込書!AD46</f>
        <v/>
      </c>
      <c r="E42" s="64">
        <v>0</v>
      </c>
      <c r="F42" s="64">
        <v>5</v>
      </c>
      <c r="G42" s="64" t="str">
        <f>個人申込書!AP46</f>
        <v>999:99.99</v>
      </c>
    </row>
    <row r="43" spans="1:7">
      <c r="A43" s="64" t="str">
        <f>IF(B43="","",個人申込書!Z47)</f>
        <v/>
      </c>
      <c r="B43" s="64" t="str">
        <f>個人申込書!AH47</f>
        <v/>
      </c>
      <c r="C43" s="64" t="str">
        <f>個人申込書!AL47</f>
        <v/>
      </c>
      <c r="D43" s="64" t="str">
        <f>個人申込書!AD47</f>
        <v/>
      </c>
      <c r="E43" s="64">
        <v>0</v>
      </c>
      <c r="F43" s="64">
        <v>5</v>
      </c>
      <c r="G43" s="64" t="str">
        <f>個人申込書!AP47</f>
        <v>999:99.99</v>
      </c>
    </row>
    <row r="44" spans="1:7">
      <c r="A44" s="64" t="str">
        <f>IF(B44="","",個人申込書!Z48)</f>
        <v/>
      </c>
      <c r="B44" s="64" t="str">
        <f>個人申込書!AH48</f>
        <v/>
      </c>
      <c r="C44" s="64" t="str">
        <f>個人申込書!AL48</f>
        <v/>
      </c>
      <c r="D44" s="64" t="str">
        <f>個人申込書!AD48</f>
        <v/>
      </c>
      <c r="E44" s="64">
        <v>0</v>
      </c>
      <c r="F44" s="64">
        <v>5</v>
      </c>
      <c r="G44" s="64" t="str">
        <f>個人申込書!AP48</f>
        <v>999:99.99</v>
      </c>
    </row>
    <row r="45" spans="1:7">
      <c r="A45" s="64" t="str">
        <f>IF(B45="","",個人申込書!Z49)</f>
        <v/>
      </c>
      <c r="B45" s="64" t="str">
        <f>個人申込書!AH49</f>
        <v/>
      </c>
      <c r="C45" s="64" t="str">
        <f>個人申込書!AL49</f>
        <v/>
      </c>
      <c r="D45" s="64" t="str">
        <f>個人申込書!AD49</f>
        <v/>
      </c>
      <c r="E45" s="64">
        <v>0</v>
      </c>
      <c r="F45" s="64">
        <v>5</v>
      </c>
      <c r="G45" s="64" t="str">
        <f>個人申込書!AP49</f>
        <v>999:99.99</v>
      </c>
    </row>
    <row r="46" spans="1:7">
      <c r="A46" s="64" t="str">
        <f>IF(B46="","",個人申込書!Z50)</f>
        <v/>
      </c>
      <c r="B46" s="64" t="str">
        <f>個人申込書!AH50</f>
        <v/>
      </c>
      <c r="C46" s="64" t="str">
        <f>個人申込書!AL50</f>
        <v/>
      </c>
      <c r="D46" s="64" t="str">
        <f>個人申込書!AD50</f>
        <v/>
      </c>
      <c r="E46" s="64">
        <v>0</v>
      </c>
      <c r="F46" s="64">
        <v>5</v>
      </c>
      <c r="G46" s="64" t="str">
        <f>個人申込書!AP50</f>
        <v>999:99.99</v>
      </c>
    </row>
    <row r="47" spans="1:7">
      <c r="A47" s="64" t="str">
        <f>IF(B47="","",個人申込書!Z51)</f>
        <v/>
      </c>
      <c r="B47" s="64" t="str">
        <f>個人申込書!AH51</f>
        <v/>
      </c>
      <c r="C47" s="64" t="str">
        <f>個人申込書!AL51</f>
        <v/>
      </c>
      <c r="D47" s="64" t="str">
        <f>個人申込書!AD51</f>
        <v/>
      </c>
      <c r="E47" s="64">
        <v>0</v>
      </c>
      <c r="F47" s="64">
        <v>5</v>
      </c>
      <c r="G47" s="64" t="str">
        <f>個人申込書!AP51</f>
        <v>999:99.99</v>
      </c>
    </row>
    <row r="48" spans="1:7">
      <c r="A48" s="64" t="str">
        <f>IF(B48="","",個人申込書!Z52)</f>
        <v/>
      </c>
      <c r="B48" s="64" t="str">
        <f>個人申込書!AH52</f>
        <v/>
      </c>
      <c r="C48" s="64" t="str">
        <f>個人申込書!AL52</f>
        <v/>
      </c>
      <c r="D48" s="64" t="str">
        <f>個人申込書!AD52</f>
        <v/>
      </c>
      <c r="E48" s="64">
        <v>0</v>
      </c>
      <c r="F48" s="64">
        <v>5</v>
      </c>
      <c r="G48" s="64" t="str">
        <f>個人申込書!AP52</f>
        <v>999:99.99</v>
      </c>
    </row>
    <row r="49" spans="1:7">
      <c r="A49" s="64" t="str">
        <f>IF(B49="","",個人申込書!Z53)</f>
        <v/>
      </c>
      <c r="B49" s="64" t="str">
        <f>個人申込書!AH53</f>
        <v/>
      </c>
      <c r="C49" s="64" t="str">
        <f>個人申込書!AL53</f>
        <v/>
      </c>
      <c r="D49" s="64" t="str">
        <f>個人申込書!AD53</f>
        <v/>
      </c>
      <c r="E49" s="64">
        <v>0</v>
      </c>
      <c r="F49" s="64">
        <v>5</v>
      </c>
      <c r="G49" s="64" t="str">
        <f>個人申込書!AP53</f>
        <v>999:99.99</v>
      </c>
    </row>
    <row r="50" spans="1:7">
      <c r="A50" s="64" t="str">
        <f>IF(B50="","",個人申込書!Z54)</f>
        <v/>
      </c>
      <c r="B50" s="64" t="str">
        <f>個人申込書!AH54</f>
        <v/>
      </c>
      <c r="C50" s="64" t="str">
        <f>個人申込書!AL54</f>
        <v/>
      </c>
      <c r="D50" s="64" t="str">
        <f>個人申込書!AD54</f>
        <v/>
      </c>
      <c r="E50" s="64">
        <v>0</v>
      </c>
      <c r="F50" s="64">
        <v>5</v>
      </c>
      <c r="G50" s="64" t="str">
        <f>個人申込書!AP54</f>
        <v>999:99.99</v>
      </c>
    </row>
    <row r="51" spans="1:7">
      <c r="A51" s="64" t="str">
        <f>IF(B51="","",個人申込書!Z55)</f>
        <v/>
      </c>
      <c r="B51" s="64" t="str">
        <f>個人申込書!AH55</f>
        <v/>
      </c>
      <c r="C51" s="64" t="str">
        <f>個人申込書!AL55</f>
        <v/>
      </c>
      <c r="D51" s="64" t="str">
        <f>個人申込書!AD55</f>
        <v/>
      </c>
      <c r="E51" s="64">
        <v>0</v>
      </c>
      <c r="F51" s="64">
        <v>5</v>
      </c>
      <c r="G51" s="64" t="str">
        <f>個人申込書!AP55</f>
        <v>999:99.99</v>
      </c>
    </row>
    <row r="52" spans="1:7">
      <c r="A52" s="64" t="str">
        <f>IF(B52="","",個人申込書!Z56)</f>
        <v/>
      </c>
      <c r="B52" s="64" t="str">
        <f>個人申込書!AH56</f>
        <v/>
      </c>
      <c r="C52" s="64" t="str">
        <f>個人申込書!AL56</f>
        <v/>
      </c>
      <c r="D52" s="64" t="str">
        <f>個人申込書!AD56</f>
        <v/>
      </c>
      <c r="E52" s="64">
        <v>0</v>
      </c>
      <c r="F52" s="64">
        <v>5</v>
      </c>
      <c r="G52" s="64" t="str">
        <f>個人申込書!AP56</f>
        <v>999:99.99</v>
      </c>
    </row>
    <row r="53" spans="1:7">
      <c r="A53" s="64" t="str">
        <f>IF(B53="","",個人申込書!Z57)</f>
        <v/>
      </c>
      <c r="B53" s="64" t="str">
        <f>個人申込書!AH57</f>
        <v/>
      </c>
      <c r="C53" s="64" t="str">
        <f>個人申込書!AL57</f>
        <v/>
      </c>
      <c r="D53" s="64" t="str">
        <f>個人申込書!AD57</f>
        <v/>
      </c>
      <c r="E53" s="64">
        <v>0</v>
      </c>
      <c r="F53" s="64">
        <v>5</v>
      </c>
      <c r="G53" s="64" t="str">
        <f>個人申込書!AP57</f>
        <v>999:99.99</v>
      </c>
    </row>
    <row r="54" spans="1:7">
      <c r="A54" s="64" t="str">
        <f>IF(B54="","",個人申込書!Z58)</f>
        <v/>
      </c>
      <c r="B54" s="64" t="str">
        <f>個人申込書!AH58</f>
        <v/>
      </c>
      <c r="C54" s="64" t="str">
        <f>個人申込書!AL58</f>
        <v/>
      </c>
      <c r="D54" s="64" t="str">
        <f>個人申込書!AD58</f>
        <v/>
      </c>
      <c r="E54" s="64">
        <v>0</v>
      </c>
      <c r="F54" s="64">
        <v>5</v>
      </c>
      <c r="G54" s="64" t="str">
        <f>個人申込書!AP58</f>
        <v>999:99.99</v>
      </c>
    </row>
    <row r="55" spans="1:7">
      <c r="A55" s="64" t="str">
        <f>IF(B55="","",個人申込書!Z59)</f>
        <v/>
      </c>
      <c r="B55" s="64" t="str">
        <f>個人申込書!AH59</f>
        <v/>
      </c>
      <c r="C55" s="64" t="str">
        <f>個人申込書!AL59</f>
        <v/>
      </c>
      <c r="D55" s="64" t="str">
        <f>個人申込書!AD59</f>
        <v/>
      </c>
      <c r="E55" s="64">
        <v>0</v>
      </c>
      <c r="F55" s="64">
        <v>5</v>
      </c>
      <c r="G55" s="64" t="str">
        <f>個人申込書!AP59</f>
        <v>999:99.99</v>
      </c>
    </row>
    <row r="56" spans="1:7">
      <c r="A56" s="64" t="str">
        <f>IF(B56="","",個人申込書!Z60)</f>
        <v/>
      </c>
      <c r="B56" s="64" t="str">
        <f>個人申込書!AH60</f>
        <v/>
      </c>
      <c r="C56" s="64" t="str">
        <f>個人申込書!AL60</f>
        <v/>
      </c>
      <c r="D56" s="64" t="str">
        <f>個人申込書!AD60</f>
        <v/>
      </c>
      <c r="E56" s="64">
        <v>0</v>
      </c>
      <c r="F56" s="64">
        <v>5</v>
      </c>
      <c r="G56" s="64" t="str">
        <f>個人申込書!AP60</f>
        <v>999:99.99</v>
      </c>
    </row>
    <row r="57" spans="1:7">
      <c r="A57" s="64" t="str">
        <f>IF(B57="","",個人申込書!Z61)</f>
        <v/>
      </c>
      <c r="B57" s="64" t="str">
        <f>個人申込書!AH61</f>
        <v/>
      </c>
      <c r="C57" s="64" t="str">
        <f>個人申込書!AL61</f>
        <v/>
      </c>
      <c r="D57" s="64" t="str">
        <f>個人申込書!AD61</f>
        <v/>
      </c>
      <c r="E57" s="64">
        <v>0</v>
      </c>
      <c r="F57" s="64">
        <v>5</v>
      </c>
      <c r="G57" s="64" t="str">
        <f>個人申込書!AP61</f>
        <v>999:99.99</v>
      </c>
    </row>
    <row r="58" spans="1:7">
      <c r="A58" s="64" t="str">
        <f>IF(B58="","",個人申込書!Z62)</f>
        <v/>
      </c>
      <c r="B58" s="64" t="str">
        <f>個人申込書!AH62</f>
        <v/>
      </c>
      <c r="C58" s="64" t="str">
        <f>個人申込書!AL62</f>
        <v/>
      </c>
      <c r="D58" s="64" t="str">
        <f>個人申込書!AD62</f>
        <v/>
      </c>
      <c r="E58" s="64">
        <v>0</v>
      </c>
      <c r="F58" s="64">
        <v>5</v>
      </c>
      <c r="G58" s="64" t="str">
        <f>個人申込書!AP62</f>
        <v>999:99.99</v>
      </c>
    </row>
    <row r="59" spans="1:7">
      <c r="A59" s="64" t="str">
        <f>IF(B59="","",個人申込書!Z63)</f>
        <v/>
      </c>
      <c r="B59" s="64" t="str">
        <f>個人申込書!AH63</f>
        <v/>
      </c>
      <c r="C59" s="64" t="str">
        <f>個人申込書!AL63</f>
        <v/>
      </c>
      <c r="D59" s="64" t="str">
        <f>個人申込書!AD63</f>
        <v/>
      </c>
      <c r="E59" s="64">
        <v>0</v>
      </c>
      <c r="F59" s="64">
        <v>5</v>
      </c>
      <c r="G59" s="64" t="str">
        <f>個人申込書!AP63</f>
        <v>999:99.99</v>
      </c>
    </row>
    <row r="60" spans="1:7">
      <c r="A60" s="64" t="str">
        <f>IF(B60="","",個人申込書!Z64)</f>
        <v/>
      </c>
      <c r="B60" s="64" t="str">
        <f>個人申込書!AH64</f>
        <v/>
      </c>
      <c r="C60" s="64" t="str">
        <f>個人申込書!AL64</f>
        <v/>
      </c>
      <c r="D60" s="64" t="str">
        <f>個人申込書!AD64</f>
        <v/>
      </c>
      <c r="E60" s="64">
        <v>0</v>
      </c>
      <c r="F60" s="64">
        <v>5</v>
      </c>
      <c r="G60" s="64" t="str">
        <f>個人申込書!AP64</f>
        <v>999:99.99</v>
      </c>
    </row>
    <row r="61" spans="1:7">
      <c r="A61" s="65" t="str">
        <f>IF(B61="","",個人申込書!Z65)</f>
        <v/>
      </c>
      <c r="B61" s="65" t="str">
        <f>個人申込書!AH65</f>
        <v/>
      </c>
      <c r="C61" s="65" t="str">
        <f>個人申込書!AL65</f>
        <v/>
      </c>
      <c r="D61" s="65" t="str">
        <f>個人申込書!AD65</f>
        <v/>
      </c>
      <c r="E61" s="65">
        <v>0</v>
      </c>
      <c r="F61" s="65">
        <v>5</v>
      </c>
      <c r="G61" s="65" t="str">
        <f>個人申込書!AP65</f>
        <v>999:99.99</v>
      </c>
    </row>
    <row r="62" spans="1:7">
      <c r="A62" s="64"/>
      <c r="B62" s="64"/>
      <c r="C62" s="64"/>
      <c r="D62" s="64"/>
      <c r="E62" s="64"/>
      <c r="F62" s="64"/>
      <c r="G62" s="64"/>
    </row>
    <row r="63" spans="1:7">
      <c r="A63" s="65"/>
      <c r="B63" s="65"/>
      <c r="C63" s="65"/>
      <c r="D63" s="65"/>
      <c r="E63" s="65"/>
      <c r="F63" s="65"/>
      <c r="G63" s="65"/>
    </row>
    <row r="64" spans="1:7">
      <c r="A64" s="64" t="str">
        <f>IF(B64="","",個人申込書!Z68)</f>
        <v/>
      </c>
      <c r="B64" s="66" t="str">
        <f>個人申込書!AH68</f>
        <v/>
      </c>
      <c r="C64" s="66" t="str">
        <f>個人申込書!AL68</f>
        <v/>
      </c>
      <c r="D64" s="66" t="str">
        <f>個人申込書!AD68</f>
        <v/>
      </c>
      <c r="E64" s="64">
        <v>0</v>
      </c>
      <c r="F64" s="64">
        <v>0</v>
      </c>
      <c r="G64" s="66" t="str">
        <f>個人申込書!AP68</f>
        <v>999:99.99</v>
      </c>
    </row>
    <row r="65" spans="1:7">
      <c r="A65" s="64" t="str">
        <f>IF(B65="","",個人申込書!Z69)</f>
        <v/>
      </c>
      <c r="B65" s="64" t="str">
        <f>個人申込書!AH69</f>
        <v/>
      </c>
      <c r="C65" s="64" t="str">
        <f>個人申込書!AL69</f>
        <v/>
      </c>
      <c r="D65" s="64" t="str">
        <f>個人申込書!AD69</f>
        <v/>
      </c>
      <c r="E65" s="64">
        <v>0</v>
      </c>
      <c r="F65" s="64">
        <v>0</v>
      </c>
      <c r="G65" s="64" t="str">
        <f>個人申込書!AP69</f>
        <v>999:99.99</v>
      </c>
    </row>
    <row r="66" spans="1:7">
      <c r="A66" s="64" t="str">
        <f>IF(B66="","",個人申込書!Z70)</f>
        <v/>
      </c>
      <c r="B66" s="64" t="str">
        <f>個人申込書!AH70</f>
        <v/>
      </c>
      <c r="C66" s="64" t="str">
        <f>個人申込書!AL70</f>
        <v/>
      </c>
      <c r="D66" s="64" t="str">
        <f>個人申込書!AD70</f>
        <v/>
      </c>
      <c r="E66" s="64">
        <v>0</v>
      </c>
      <c r="F66" s="64">
        <v>0</v>
      </c>
      <c r="G66" s="64" t="str">
        <f>個人申込書!AP70</f>
        <v>999:99.99</v>
      </c>
    </row>
    <row r="67" spans="1:7">
      <c r="A67" s="64" t="str">
        <f>IF(B67="","",個人申込書!Z71)</f>
        <v/>
      </c>
      <c r="B67" s="64" t="str">
        <f>個人申込書!AH71</f>
        <v/>
      </c>
      <c r="C67" s="64" t="str">
        <f>個人申込書!AL71</f>
        <v/>
      </c>
      <c r="D67" s="64" t="str">
        <f>個人申込書!AD71</f>
        <v/>
      </c>
      <c r="E67" s="64">
        <v>0</v>
      </c>
      <c r="F67" s="64">
        <v>0</v>
      </c>
      <c r="G67" s="64" t="str">
        <f>個人申込書!AP71</f>
        <v>999:99.99</v>
      </c>
    </row>
    <row r="68" spans="1:7">
      <c r="A68" s="64" t="str">
        <f>IF(B68="","",個人申込書!Z72)</f>
        <v/>
      </c>
      <c r="B68" s="64" t="str">
        <f>個人申込書!AH72</f>
        <v/>
      </c>
      <c r="C68" s="64" t="str">
        <f>個人申込書!AL72</f>
        <v/>
      </c>
      <c r="D68" s="64" t="str">
        <f>個人申込書!AD72</f>
        <v/>
      </c>
      <c r="E68" s="64">
        <v>0</v>
      </c>
      <c r="F68" s="64">
        <v>0</v>
      </c>
      <c r="G68" s="64" t="str">
        <f>個人申込書!AP72</f>
        <v>999:99.99</v>
      </c>
    </row>
    <row r="69" spans="1:7">
      <c r="A69" s="64" t="str">
        <f>IF(B69="","",個人申込書!Z73)</f>
        <v/>
      </c>
      <c r="B69" s="64" t="str">
        <f>個人申込書!AH73</f>
        <v/>
      </c>
      <c r="C69" s="64" t="str">
        <f>個人申込書!AL73</f>
        <v/>
      </c>
      <c r="D69" s="64" t="str">
        <f>個人申込書!AD73</f>
        <v/>
      </c>
      <c r="E69" s="64">
        <v>0</v>
      </c>
      <c r="F69" s="64">
        <v>0</v>
      </c>
      <c r="G69" s="64" t="str">
        <f>個人申込書!AP73</f>
        <v>999:99.99</v>
      </c>
    </row>
    <row r="70" spans="1:7">
      <c r="A70" s="64" t="str">
        <f>IF(B70="","",個人申込書!Z74)</f>
        <v/>
      </c>
      <c r="B70" s="64" t="str">
        <f>個人申込書!AH74</f>
        <v/>
      </c>
      <c r="C70" s="64" t="str">
        <f>個人申込書!AL74</f>
        <v/>
      </c>
      <c r="D70" s="64" t="str">
        <f>個人申込書!AD74</f>
        <v/>
      </c>
      <c r="E70" s="64">
        <v>0</v>
      </c>
      <c r="F70" s="64">
        <v>0</v>
      </c>
      <c r="G70" s="64" t="str">
        <f>個人申込書!AP74</f>
        <v>999:99.99</v>
      </c>
    </row>
    <row r="71" spans="1:7">
      <c r="A71" s="64" t="str">
        <f>IF(B71="","",個人申込書!Z75)</f>
        <v/>
      </c>
      <c r="B71" s="64" t="str">
        <f>個人申込書!AH75</f>
        <v/>
      </c>
      <c r="C71" s="64" t="str">
        <f>個人申込書!AL75</f>
        <v/>
      </c>
      <c r="D71" s="64" t="str">
        <f>個人申込書!AD75</f>
        <v/>
      </c>
      <c r="E71" s="64">
        <v>0</v>
      </c>
      <c r="F71" s="64">
        <v>0</v>
      </c>
      <c r="G71" s="64" t="str">
        <f>個人申込書!AP75</f>
        <v>999:99.99</v>
      </c>
    </row>
    <row r="72" spans="1:7">
      <c r="A72" s="64" t="str">
        <f>IF(B72="","",個人申込書!Z76)</f>
        <v/>
      </c>
      <c r="B72" s="64" t="str">
        <f>個人申込書!AH76</f>
        <v/>
      </c>
      <c r="C72" s="64" t="str">
        <f>個人申込書!AL76</f>
        <v/>
      </c>
      <c r="D72" s="64" t="str">
        <f>個人申込書!AD76</f>
        <v/>
      </c>
      <c r="E72" s="64">
        <v>0</v>
      </c>
      <c r="F72" s="64">
        <v>0</v>
      </c>
      <c r="G72" s="64" t="str">
        <f>個人申込書!AP76</f>
        <v>999:99.99</v>
      </c>
    </row>
    <row r="73" spans="1:7">
      <c r="A73" s="64" t="str">
        <f>IF(B73="","",個人申込書!Z77)</f>
        <v/>
      </c>
      <c r="B73" s="64" t="str">
        <f>個人申込書!AH77</f>
        <v/>
      </c>
      <c r="C73" s="64" t="str">
        <f>個人申込書!AL77</f>
        <v/>
      </c>
      <c r="D73" s="64" t="str">
        <f>個人申込書!AD77</f>
        <v/>
      </c>
      <c r="E73" s="64">
        <v>0</v>
      </c>
      <c r="F73" s="64">
        <v>0</v>
      </c>
      <c r="G73" s="64" t="str">
        <f>個人申込書!AP77</f>
        <v>999:99.99</v>
      </c>
    </row>
    <row r="74" spans="1:7">
      <c r="A74" s="64" t="str">
        <f>IF(B74="","",個人申込書!Z78)</f>
        <v/>
      </c>
      <c r="B74" s="64" t="str">
        <f>個人申込書!AH78</f>
        <v/>
      </c>
      <c r="C74" s="64" t="str">
        <f>個人申込書!AL78</f>
        <v/>
      </c>
      <c r="D74" s="64" t="str">
        <f>個人申込書!AD78</f>
        <v/>
      </c>
      <c r="E74" s="64">
        <v>0</v>
      </c>
      <c r="F74" s="64">
        <v>0</v>
      </c>
      <c r="G74" s="64" t="str">
        <f>個人申込書!AP78</f>
        <v>999:99.99</v>
      </c>
    </row>
    <row r="75" spans="1:7">
      <c r="A75" s="64" t="str">
        <f>IF(B75="","",個人申込書!Z79)</f>
        <v/>
      </c>
      <c r="B75" s="64" t="str">
        <f>個人申込書!AH79</f>
        <v/>
      </c>
      <c r="C75" s="64" t="str">
        <f>個人申込書!AL79</f>
        <v/>
      </c>
      <c r="D75" s="64" t="str">
        <f>個人申込書!AD79</f>
        <v/>
      </c>
      <c r="E75" s="64">
        <v>0</v>
      </c>
      <c r="F75" s="64">
        <v>0</v>
      </c>
      <c r="G75" s="64" t="str">
        <f>個人申込書!AP79</f>
        <v>999:99.99</v>
      </c>
    </row>
    <row r="76" spans="1:7">
      <c r="A76" s="64" t="str">
        <f>IF(B76="","",個人申込書!Z80)</f>
        <v/>
      </c>
      <c r="B76" s="64" t="str">
        <f>個人申込書!AH80</f>
        <v/>
      </c>
      <c r="C76" s="64" t="str">
        <f>個人申込書!AL80</f>
        <v/>
      </c>
      <c r="D76" s="64" t="str">
        <f>個人申込書!AD80</f>
        <v/>
      </c>
      <c r="E76" s="64">
        <v>0</v>
      </c>
      <c r="F76" s="64">
        <v>0</v>
      </c>
      <c r="G76" s="64" t="str">
        <f>個人申込書!AP80</f>
        <v>999:99.99</v>
      </c>
    </row>
    <row r="77" spans="1:7">
      <c r="A77" s="64" t="str">
        <f>IF(B77="","",個人申込書!Z81)</f>
        <v/>
      </c>
      <c r="B77" s="64" t="str">
        <f>個人申込書!AH81</f>
        <v/>
      </c>
      <c r="C77" s="64" t="str">
        <f>個人申込書!AL81</f>
        <v/>
      </c>
      <c r="D77" s="64" t="str">
        <f>個人申込書!AD81</f>
        <v/>
      </c>
      <c r="E77" s="64">
        <v>0</v>
      </c>
      <c r="F77" s="64">
        <v>0</v>
      </c>
      <c r="G77" s="64" t="str">
        <f>個人申込書!AP81</f>
        <v>999:99.99</v>
      </c>
    </row>
    <row r="78" spans="1:7">
      <c r="A78" s="64" t="str">
        <f>IF(B78="","",個人申込書!Z82)</f>
        <v/>
      </c>
      <c r="B78" s="64" t="str">
        <f>個人申込書!AH82</f>
        <v/>
      </c>
      <c r="C78" s="64" t="str">
        <f>個人申込書!AL82</f>
        <v/>
      </c>
      <c r="D78" s="64" t="str">
        <f>個人申込書!AD82</f>
        <v/>
      </c>
      <c r="E78" s="64">
        <v>0</v>
      </c>
      <c r="F78" s="64">
        <v>0</v>
      </c>
      <c r="G78" s="64" t="str">
        <f>個人申込書!AP82</f>
        <v>999:99.99</v>
      </c>
    </row>
    <row r="79" spans="1:7">
      <c r="A79" s="64" t="str">
        <f>IF(B79="","",個人申込書!Z83)</f>
        <v/>
      </c>
      <c r="B79" s="64" t="str">
        <f>個人申込書!AH83</f>
        <v/>
      </c>
      <c r="C79" s="64" t="str">
        <f>個人申込書!AL83</f>
        <v/>
      </c>
      <c r="D79" s="64" t="str">
        <f>個人申込書!AD83</f>
        <v/>
      </c>
      <c r="E79" s="64">
        <v>0</v>
      </c>
      <c r="F79" s="64">
        <v>0</v>
      </c>
      <c r="G79" s="64" t="str">
        <f>個人申込書!AP83</f>
        <v>999:99.99</v>
      </c>
    </row>
    <row r="80" spans="1:7">
      <c r="A80" s="64" t="str">
        <f>IF(B80="","",個人申込書!Z84)</f>
        <v/>
      </c>
      <c r="B80" s="64" t="str">
        <f>個人申込書!AH84</f>
        <v/>
      </c>
      <c r="C80" s="64" t="str">
        <f>個人申込書!AL84</f>
        <v/>
      </c>
      <c r="D80" s="64" t="str">
        <f>個人申込書!AD84</f>
        <v/>
      </c>
      <c r="E80" s="64">
        <v>0</v>
      </c>
      <c r="F80" s="64">
        <v>0</v>
      </c>
      <c r="G80" s="64" t="str">
        <f>個人申込書!AP84</f>
        <v>999:99.99</v>
      </c>
    </row>
    <row r="81" spans="1:7">
      <c r="A81" s="64" t="str">
        <f>IF(B81="","",個人申込書!Z85)</f>
        <v/>
      </c>
      <c r="B81" s="64" t="str">
        <f>個人申込書!AH85</f>
        <v/>
      </c>
      <c r="C81" s="64" t="str">
        <f>個人申込書!AL85</f>
        <v/>
      </c>
      <c r="D81" s="64" t="str">
        <f>個人申込書!AD85</f>
        <v/>
      </c>
      <c r="E81" s="64">
        <v>0</v>
      </c>
      <c r="F81" s="64">
        <v>0</v>
      </c>
      <c r="G81" s="64" t="str">
        <f>個人申込書!AP85</f>
        <v>999:99.99</v>
      </c>
    </row>
    <row r="82" spans="1:7">
      <c r="A82" s="64" t="str">
        <f>IF(B82="","",個人申込書!Z86)</f>
        <v/>
      </c>
      <c r="B82" s="64" t="str">
        <f>個人申込書!AH86</f>
        <v/>
      </c>
      <c r="C82" s="64" t="str">
        <f>個人申込書!AL86</f>
        <v/>
      </c>
      <c r="D82" s="64" t="str">
        <f>個人申込書!AD86</f>
        <v/>
      </c>
      <c r="E82" s="64">
        <v>0</v>
      </c>
      <c r="F82" s="64">
        <v>0</v>
      </c>
      <c r="G82" s="64" t="str">
        <f>個人申込書!AP86</f>
        <v>999:99.99</v>
      </c>
    </row>
    <row r="83" spans="1:7">
      <c r="A83" s="64" t="str">
        <f>IF(B83="","",個人申込書!Z87)</f>
        <v/>
      </c>
      <c r="B83" s="64" t="str">
        <f>個人申込書!AH87</f>
        <v/>
      </c>
      <c r="C83" s="64" t="str">
        <f>個人申込書!AL87</f>
        <v/>
      </c>
      <c r="D83" s="64" t="str">
        <f>個人申込書!AD87</f>
        <v/>
      </c>
      <c r="E83" s="64">
        <v>0</v>
      </c>
      <c r="F83" s="64">
        <v>0</v>
      </c>
      <c r="G83" s="64" t="str">
        <f>個人申込書!AP87</f>
        <v>999:99.99</v>
      </c>
    </row>
    <row r="84" spans="1:7">
      <c r="A84" s="64" t="str">
        <f>IF(B84="","",個人申込書!Z88)</f>
        <v/>
      </c>
      <c r="B84" s="64" t="str">
        <f>個人申込書!AH88</f>
        <v/>
      </c>
      <c r="C84" s="64" t="str">
        <f>個人申込書!AL88</f>
        <v/>
      </c>
      <c r="D84" s="64" t="str">
        <f>個人申込書!AD88</f>
        <v/>
      </c>
      <c r="E84" s="64">
        <v>0</v>
      </c>
      <c r="F84" s="64">
        <v>0</v>
      </c>
      <c r="G84" s="64" t="str">
        <f>個人申込書!AP88</f>
        <v>999:99.99</v>
      </c>
    </row>
    <row r="85" spans="1:7">
      <c r="A85" s="64" t="str">
        <f>IF(B85="","",個人申込書!Z89)</f>
        <v/>
      </c>
      <c r="B85" s="64" t="str">
        <f>個人申込書!AH89</f>
        <v/>
      </c>
      <c r="C85" s="64" t="str">
        <f>個人申込書!AL89</f>
        <v/>
      </c>
      <c r="D85" s="64" t="str">
        <f>個人申込書!AD89</f>
        <v/>
      </c>
      <c r="E85" s="64">
        <v>0</v>
      </c>
      <c r="F85" s="64">
        <v>0</v>
      </c>
      <c r="G85" s="64" t="str">
        <f>個人申込書!AP89</f>
        <v>999:99.99</v>
      </c>
    </row>
    <row r="86" spans="1:7">
      <c r="A86" s="64" t="str">
        <f>IF(B86="","",個人申込書!Z90)</f>
        <v/>
      </c>
      <c r="B86" s="64" t="str">
        <f>個人申込書!AH90</f>
        <v/>
      </c>
      <c r="C86" s="64" t="str">
        <f>個人申込書!AL90</f>
        <v/>
      </c>
      <c r="D86" s="64" t="str">
        <f>個人申込書!AD90</f>
        <v/>
      </c>
      <c r="E86" s="64">
        <v>0</v>
      </c>
      <c r="F86" s="64">
        <v>0</v>
      </c>
      <c r="G86" s="64" t="str">
        <f>個人申込書!AP90</f>
        <v>999:99.99</v>
      </c>
    </row>
    <row r="87" spans="1:7">
      <c r="A87" s="64" t="str">
        <f>IF(B87="","",個人申込書!Z91)</f>
        <v/>
      </c>
      <c r="B87" s="64" t="str">
        <f>個人申込書!AH91</f>
        <v/>
      </c>
      <c r="C87" s="64" t="str">
        <f>個人申込書!AL91</f>
        <v/>
      </c>
      <c r="D87" s="64" t="str">
        <f>個人申込書!AD91</f>
        <v/>
      </c>
      <c r="E87" s="64">
        <v>0</v>
      </c>
      <c r="F87" s="64">
        <v>0</v>
      </c>
      <c r="G87" s="64" t="str">
        <f>個人申込書!AP91</f>
        <v>999:99.99</v>
      </c>
    </row>
    <row r="88" spans="1:7">
      <c r="A88" s="64" t="str">
        <f>IF(B88="","",個人申込書!Z92)</f>
        <v/>
      </c>
      <c r="B88" s="64" t="str">
        <f>個人申込書!AH92</f>
        <v/>
      </c>
      <c r="C88" s="64" t="str">
        <f>個人申込書!AL92</f>
        <v/>
      </c>
      <c r="D88" s="64" t="str">
        <f>個人申込書!AD92</f>
        <v/>
      </c>
      <c r="E88" s="64">
        <v>0</v>
      </c>
      <c r="F88" s="64">
        <v>0</v>
      </c>
      <c r="G88" s="64" t="str">
        <f>個人申込書!AP92</f>
        <v>999:99.99</v>
      </c>
    </row>
    <row r="89" spans="1:7">
      <c r="A89" s="64" t="str">
        <f>IF(B89="","",個人申込書!Z93)</f>
        <v/>
      </c>
      <c r="B89" s="64" t="str">
        <f>個人申込書!AH93</f>
        <v/>
      </c>
      <c r="C89" s="64" t="str">
        <f>個人申込書!AL93</f>
        <v/>
      </c>
      <c r="D89" s="64" t="str">
        <f>個人申込書!AD93</f>
        <v/>
      </c>
      <c r="E89" s="64">
        <v>0</v>
      </c>
      <c r="F89" s="64">
        <v>0</v>
      </c>
      <c r="G89" s="64" t="str">
        <f>個人申込書!AP93</f>
        <v>999:99.99</v>
      </c>
    </row>
    <row r="90" spans="1:7">
      <c r="A90" s="64" t="str">
        <f>IF(B90="","",個人申込書!Z94)</f>
        <v/>
      </c>
      <c r="B90" s="64" t="str">
        <f>個人申込書!AH94</f>
        <v/>
      </c>
      <c r="C90" s="64" t="str">
        <f>個人申込書!AL94</f>
        <v/>
      </c>
      <c r="D90" s="64" t="str">
        <f>個人申込書!AD94</f>
        <v/>
      </c>
      <c r="E90" s="64">
        <v>0</v>
      </c>
      <c r="F90" s="64">
        <v>0</v>
      </c>
      <c r="G90" s="64" t="str">
        <f>個人申込書!AP94</f>
        <v>999:99.99</v>
      </c>
    </row>
    <row r="91" spans="1:7">
      <c r="A91" s="64" t="str">
        <f>IF(B91="","",個人申込書!Z95)</f>
        <v/>
      </c>
      <c r="B91" s="64" t="str">
        <f>個人申込書!AH95</f>
        <v/>
      </c>
      <c r="C91" s="64" t="str">
        <f>個人申込書!AL95</f>
        <v/>
      </c>
      <c r="D91" s="64" t="str">
        <f>個人申込書!AD95</f>
        <v/>
      </c>
      <c r="E91" s="64">
        <v>0</v>
      </c>
      <c r="F91" s="64">
        <v>0</v>
      </c>
      <c r="G91" s="64" t="str">
        <f>個人申込書!AP95</f>
        <v>999:99.99</v>
      </c>
    </row>
    <row r="92" spans="1:7">
      <c r="A92" s="64" t="str">
        <f>IF(B92="","",個人申込書!Z96)</f>
        <v/>
      </c>
      <c r="B92" s="64" t="str">
        <f>個人申込書!AH96</f>
        <v/>
      </c>
      <c r="C92" s="64" t="str">
        <f>個人申込書!AL96</f>
        <v/>
      </c>
      <c r="D92" s="64" t="str">
        <f>個人申込書!AD96</f>
        <v/>
      </c>
      <c r="E92" s="64">
        <v>0</v>
      </c>
      <c r="F92" s="64">
        <v>0</v>
      </c>
      <c r="G92" s="64" t="str">
        <f>個人申込書!AP96</f>
        <v>999:99.99</v>
      </c>
    </row>
    <row r="93" spans="1:7">
      <c r="A93" s="64" t="str">
        <f>IF(B93="","",個人申込書!Z97)</f>
        <v/>
      </c>
      <c r="B93" s="64" t="str">
        <f>個人申込書!AH97</f>
        <v/>
      </c>
      <c r="C93" s="64" t="str">
        <f>個人申込書!AL97</f>
        <v/>
      </c>
      <c r="D93" s="64" t="str">
        <f>個人申込書!AD97</f>
        <v/>
      </c>
      <c r="E93" s="64">
        <v>0</v>
      </c>
      <c r="F93" s="64">
        <v>0</v>
      </c>
      <c r="G93" s="64" t="str">
        <f>個人申込書!AP97</f>
        <v>999:99.99</v>
      </c>
    </row>
    <row r="94" spans="1:7">
      <c r="A94" s="64" t="str">
        <f>IF(B94="","",個人申込書!Z98)</f>
        <v/>
      </c>
      <c r="B94" s="64" t="str">
        <f>個人申込書!AH98</f>
        <v/>
      </c>
      <c r="C94" s="64" t="str">
        <f>個人申込書!AL98</f>
        <v/>
      </c>
      <c r="D94" s="64" t="str">
        <f>個人申込書!AD98</f>
        <v/>
      </c>
      <c r="E94" s="64">
        <v>0</v>
      </c>
      <c r="F94" s="64">
        <v>0</v>
      </c>
      <c r="G94" s="64" t="str">
        <f>個人申込書!AP98</f>
        <v>999:99.99</v>
      </c>
    </row>
    <row r="95" spans="1:7">
      <c r="A95" s="64" t="str">
        <f>IF(B95="","",個人申込書!Z99)</f>
        <v/>
      </c>
      <c r="B95" s="64" t="str">
        <f>個人申込書!AH99</f>
        <v/>
      </c>
      <c r="C95" s="64" t="str">
        <f>個人申込書!AL99</f>
        <v/>
      </c>
      <c r="D95" s="64" t="str">
        <f>個人申込書!AD99</f>
        <v/>
      </c>
      <c r="E95" s="64">
        <v>0</v>
      </c>
      <c r="F95" s="64">
        <v>0</v>
      </c>
      <c r="G95" s="64" t="str">
        <f>個人申込書!AP99</f>
        <v>999:99.99</v>
      </c>
    </row>
    <row r="96" spans="1:7">
      <c r="A96" s="64" t="str">
        <f>IF(B96="","",個人申込書!Z100)</f>
        <v/>
      </c>
      <c r="B96" s="64" t="str">
        <f>個人申込書!AH100</f>
        <v/>
      </c>
      <c r="C96" s="64" t="str">
        <f>個人申込書!AL100</f>
        <v/>
      </c>
      <c r="D96" s="64" t="str">
        <f>個人申込書!AD100</f>
        <v/>
      </c>
      <c r="E96" s="64">
        <v>0</v>
      </c>
      <c r="F96" s="64">
        <v>0</v>
      </c>
      <c r="G96" s="64" t="str">
        <f>個人申込書!AP100</f>
        <v>999:99.99</v>
      </c>
    </row>
    <row r="97" spans="1:7">
      <c r="A97" s="64" t="str">
        <f>IF(B97="","",個人申込書!Z101)</f>
        <v/>
      </c>
      <c r="B97" s="64" t="str">
        <f>個人申込書!AH101</f>
        <v/>
      </c>
      <c r="C97" s="64" t="str">
        <f>個人申込書!AL101</f>
        <v/>
      </c>
      <c r="D97" s="64" t="str">
        <f>個人申込書!AD101</f>
        <v/>
      </c>
      <c r="E97" s="64">
        <v>0</v>
      </c>
      <c r="F97" s="64">
        <v>0</v>
      </c>
      <c r="G97" s="64" t="str">
        <f>個人申込書!AP101</f>
        <v>999:99.99</v>
      </c>
    </row>
    <row r="98" spans="1:7">
      <c r="A98" s="64" t="str">
        <f>IF(B98="","",個人申込書!Z102)</f>
        <v/>
      </c>
      <c r="B98" s="64" t="str">
        <f>個人申込書!AH102</f>
        <v/>
      </c>
      <c r="C98" s="64" t="str">
        <f>個人申込書!AL102</f>
        <v/>
      </c>
      <c r="D98" s="64" t="str">
        <f>個人申込書!AD102</f>
        <v/>
      </c>
      <c r="E98" s="64">
        <v>0</v>
      </c>
      <c r="F98" s="64">
        <v>0</v>
      </c>
      <c r="G98" s="64" t="str">
        <f>個人申込書!AP102</f>
        <v>999:99.99</v>
      </c>
    </row>
    <row r="99" spans="1:7">
      <c r="A99" s="64" t="str">
        <f>IF(B99="","",個人申込書!Z103)</f>
        <v/>
      </c>
      <c r="B99" s="64" t="str">
        <f>個人申込書!AH103</f>
        <v/>
      </c>
      <c r="C99" s="64" t="str">
        <f>個人申込書!AL103</f>
        <v/>
      </c>
      <c r="D99" s="64" t="str">
        <f>個人申込書!AD103</f>
        <v/>
      </c>
      <c r="E99" s="64">
        <v>0</v>
      </c>
      <c r="F99" s="64">
        <v>0</v>
      </c>
      <c r="G99" s="64" t="str">
        <f>個人申込書!AP103</f>
        <v>999:99.99</v>
      </c>
    </row>
    <row r="100" spans="1:7">
      <c r="A100" s="64" t="str">
        <f>IF(B100="","",個人申込書!Z104)</f>
        <v/>
      </c>
      <c r="B100" s="64" t="str">
        <f>個人申込書!AH104</f>
        <v/>
      </c>
      <c r="C100" s="64" t="str">
        <f>個人申込書!AL104</f>
        <v/>
      </c>
      <c r="D100" s="64" t="str">
        <f>個人申込書!AD104</f>
        <v/>
      </c>
      <c r="E100" s="64">
        <v>0</v>
      </c>
      <c r="F100" s="64">
        <v>0</v>
      </c>
      <c r="G100" s="64" t="str">
        <f>個人申込書!AP104</f>
        <v>999:99.99</v>
      </c>
    </row>
    <row r="101" spans="1:7">
      <c r="A101" s="64" t="str">
        <f>IF(B101="","",個人申込書!Z105)</f>
        <v/>
      </c>
      <c r="B101" s="64" t="str">
        <f>個人申込書!AH105</f>
        <v/>
      </c>
      <c r="C101" s="64" t="str">
        <f>個人申込書!AL105</f>
        <v/>
      </c>
      <c r="D101" s="64" t="str">
        <f>個人申込書!AD105</f>
        <v/>
      </c>
      <c r="E101" s="64">
        <v>0</v>
      </c>
      <c r="F101" s="64">
        <v>0</v>
      </c>
      <c r="G101" s="64" t="str">
        <f>個人申込書!AP105</f>
        <v>999:99.99</v>
      </c>
    </row>
    <row r="102" spans="1:7">
      <c r="A102" s="64" t="str">
        <f>IF(B102="","",個人申込書!Z106)</f>
        <v/>
      </c>
      <c r="B102" s="64" t="str">
        <f>個人申込書!AH106</f>
        <v/>
      </c>
      <c r="C102" s="64" t="str">
        <f>個人申込書!AL106</f>
        <v/>
      </c>
      <c r="D102" s="64" t="str">
        <f>個人申込書!AD106</f>
        <v/>
      </c>
      <c r="E102" s="64">
        <v>0</v>
      </c>
      <c r="F102" s="64">
        <v>0</v>
      </c>
      <c r="G102" s="64" t="str">
        <f>個人申込書!AP106</f>
        <v>999:99.99</v>
      </c>
    </row>
    <row r="103" spans="1:7">
      <c r="A103" s="64" t="str">
        <f>IF(B103="","",個人申込書!Z107)</f>
        <v/>
      </c>
      <c r="B103" s="64" t="str">
        <f>個人申込書!AH107</f>
        <v/>
      </c>
      <c r="C103" s="64" t="str">
        <f>個人申込書!AL107</f>
        <v/>
      </c>
      <c r="D103" s="64" t="str">
        <f>個人申込書!AD107</f>
        <v/>
      </c>
      <c r="E103" s="64">
        <v>0</v>
      </c>
      <c r="F103" s="64">
        <v>0</v>
      </c>
      <c r="G103" s="64" t="str">
        <f>個人申込書!AP107</f>
        <v>999:99.99</v>
      </c>
    </row>
    <row r="104" spans="1:7">
      <c r="A104" s="64" t="str">
        <f>IF(B104="","",個人申込書!Z108)</f>
        <v/>
      </c>
      <c r="B104" s="64" t="str">
        <f>個人申込書!AH108</f>
        <v/>
      </c>
      <c r="C104" s="64" t="str">
        <f>個人申込書!AL108</f>
        <v/>
      </c>
      <c r="D104" s="64" t="str">
        <f>個人申込書!AD108</f>
        <v/>
      </c>
      <c r="E104" s="64">
        <v>0</v>
      </c>
      <c r="F104" s="64">
        <v>0</v>
      </c>
      <c r="G104" s="64" t="str">
        <f>個人申込書!AP108</f>
        <v>999:99.99</v>
      </c>
    </row>
    <row r="105" spans="1:7">
      <c r="A105" s="64" t="str">
        <f>IF(B105="","",個人申込書!Z109)</f>
        <v/>
      </c>
      <c r="B105" s="64" t="str">
        <f>個人申込書!AH109</f>
        <v/>
      </c>
      <c r="C105" s="64" t="str">
        <f>個人申込書!AL109</f>
        <v/>
      </c>
      <c r="D105" s="64" t="str">
        <f>個人申込書!AD109</f>
        <v/>
      </c>
      <c r="E105" s="64">
        <v>0</v>
      </c>
      <c r="F105" s="64">
        <v>0</v>
      </c>
      <c r="G105" s="64" t="str">
        <f>個人申込書!AP109</f>
        <v>999:99.99</v>
      </c>
    </row>
    <row r="106" spans="1:7">
      <c r="A106" s="64" t="str">
        <f>IF(B106="","",個人申込書!Z110)</f>
        <v/>
      </c>
      <c r="B106" s="64" t="str">
        <f>個人申込書!AH110</f>
        <v/>
      </c>
      <c r="C106" s="64" t="str">
        <f>個人申込書!AL110</f>
        <v/>
      </c>
      <c r="D106" s="64" t="str">
        <f>個人申込書!AD110</f>
        <v/>
      </c>
      <c r="E106" s="64">
        <v>0</v>
      </c>
      <c r="F106" s="64">
        <v>0</v>
      </c>
      <c r="G106" s="64" t="str">
        <f>個人申込書!AP110</f>
        <v>999:99.99</v>
      </c>
    </row>
    <row r="107" spans="1:7">
      <c r="A107" s="64" t="str">
        <f>IF(B107="","",個人申込書!Z111)</f>
        <v/>
      </c>
      <c r="B107" s="64" t="str">
        <f>個人申込書!AH111</f>
        <v/>
      </c>
      <c r="C107" s="64" t="str">
        <f>個人申込書!AL111</f>
        <v/>
      </c>
      <c r="D107" s="64" t="str">
        <f>個人申込書!AD111</f>
        <v/>
      </c>
      <c r="E107" s="64">
        <v>0</v>
      </c>
      <c r="F107" s="64">
        <v>0</v>
      </c>
      <c r="G107" s="64" t="str">
        <f>個人申込書!AP111</f>
        <v>999:99.99</v>
      </c>
    </row>
    <row r="108" spans="1:7">
      <c r="A108" s="64" t="str">
        <f>IF(B108="","",個人申込書!Z112)</f>
        <v/>
      </c>
      <c r="B108" s="64" t="str">
        <f>個人申込書!AH112</f>
        <v/>
      </c>
      <c r="C108" s="64" t="str">
        <f>個人申込書!AL112</f>
        <v/>
      </c>
      <c r="D108" s="64" t="str">
        <f>個人申込書!AD112</f>
        <v/>
      </c>
      <c r="E108" s="64">
        <v>0</v>
      </c>
      <c r="F108" s="64">
        <v>0</v>
      </c>
      <c r="G108" s="64" t="str">
        <f>個人申込書!AP112</f>
        <v>999:99.99</v>
      </c>
    </row>
    <row r="109" spans="1:7">
      <c r="A109" s="64" t="str">
        <f>IF(B109="","",個人申込書!Z113)</f>
        <v/>
      </c>
      <c r="B109" s="64" t="str">
        <f>個人申込書!AH113</f>
        <v/>
      </c>
      <c r="C109" s="64" t="str">
        <f>個人申込書!AL113</f>
        <v/>
      </c>
      <c r="D109" s="64" t="str">
        <f>個人申込書!AD113</f>
        <v/>
      </c>
      <c r="E109" s="64">
        <v>0</v>
      </c>
      <c r="F109" s="64">
        <v>0</v>
      </c>
      <c r="G109" s="64" t="str">
        <f>個人申込書!AP113</f>
        <v>999:99.99</v>
      </c>
    </row>
    <row r="110" spans="1:7">
      <c r="A110" s="64" t="str">
        <f>IF(B110="","",個人申込書!Z114)</f>
        <v/>
      </c>
      <c r="B110" s="64" t="str">
        <f>個人申込書!AH114</f>
        <v/>
      </c>
      <c r="C110" s="64" t="str">
        <f>個人申込書!AL114</f>
        <v/>
      </c>
      <c r="D110" s="64" t="str">
        <f>個人申込書!AD114</f>
        <v/>
      </c>
      <c r="E110" s="64">
        <v>0</v>
      </c>
      <c r="F110" s="64">
        <v>0</v>
      </c>
      <c r="G110" s="64" t="str">
        <f>個人申込書!AP114</f>
        <v>999:99.99</v>
      </c>
    </row>
    <row r="111" spans="1:7">
      <c r="A111" s="64" t="str">
        <f>IF(B111="","",個人申込書!Z115)</f>
        <v/>
      </c>
      <c r="B111" s="64" t="str">
        <f>個人申込書!AH115</f>
        <v/>
      </c>
      <c r="C111" s="64" t="str">
        <f>個人申込書!AL115</f>
        <v/>
      </c>
      <c r="D111" s="64" t="str">
        <f>個人申込書!AD115</f>
        <v/>
      </c>
      <c r="E111" s="64">
        <v>0</v>
      </c>
      <c r="F111" s="64">
        <v>0</v>
      </c>
      <c r="G111" s="64" t="str">
        <f>個人申込書!AP115</f>
        <v>999:99.99</v>
      </c>
    </row>
    <row r="112" spans="1:7">
      <c r="A112" s="64" t="str">
        <f>IF(B112="","",個人申込書!Z116)</f>
        <v/>
      </c>
      <c r="B112" s="64" t="str">
        <f>個人申込書!AH116</f>
        <v/>
      </c>
      <c r="C112" s="64" t="str">
        <f>個人申込書!AL116</f>
        <v/>
      </c>
      <c r="D112" s="64" t="str">
        <f>個人申込書!AD116</f>
        <v/>
      </c>
      <c r="E112" s="64">
        <v>0</v>
      </c>
      <c r="F112" s="64">
        <v>0</v>
      </c>
      <c r="G112" s="64" t="str">
        <f>個人申込書!AP116</f>
        <v>999:99.99</v>
      </c>
    </row>
    <row r="113" spans="1:7">
      <c r="A113" s="64" t="str">
        <f>IF(B113="","",個人申込書!Z117)</f>
        <v/>
      </c>
      <c r="B113" s="64" t="str">
        <f>個人申込書!AH117</f>
        <v/>
      </c>
      <c r="C113" s="64" t="str">
        <f>個人申込書!AL117</f>
        <v/>
      </c>
      <c r="D113" s="64" t="str">
        <f>個人申込書!AD117</f>
        <v/>
      </c>
      <c r="E113" s="64">
        <v>0</v>
      </c>
      <c r="F113" s="64">
        <v>0</v>
      </c>
      <c r="G113" s="64" t="str">
        <f>個人申込書!AP117</f>
        <v>999:99.99</v>
      </c>
    </row>
    <row r="114" spans="1:7">
      <c r="A114" s="64" t="str">
        <f>IF(B114="","",個人申込書!Z118)</f>
        <v/>
      </c>
      <c r="B114" s="64" t="str">
        <f>個人申込書!AH118</f>
        <v/>
      </c>
      <c r="C114" s="64" t="str">
        <f>個人申込書!AL118</f>
        <v/>
      </c>
      <c r="D114" s="64" t="str">
        <f>個人申込書!AD118</f>
        <v/>
      </c>
      <c r="E114" s="64">
        <v>0</v>
      </c>
      <c r="F114" s="64">
        <v>0</v>
      </c>
      <c r="G114" s="64" t="str">
        <f>個人申込書!AP118</f>
        <v>999:99.99</v>
      </c>
    </row>
    <row r="115" spans="1:7">
      <c r="A115" s="64" t="str">
        <f>IF(B115="","",個人申込書!Z119)</f>
        <v/>
      </c>
      <c r="B115" s="64" t="str">
        <f>個人申込書!AH119</f>
        <v/>
      </c>
      <c r="C115" s="64" t="str">
        <f>個人申込書!AL119</f>
        <v/>
      </c>
      <c r="D115" s="64" t="str">
        <f>個人申込書!AD119</f>
        <v/>
      </c>
      <c r="E115" s="64">
        <v>0</v>
      </c>
      <c r="F115" s="64">
        <v>0</v>
      </c>
      <c r="G115" s="64" t="str">
        <f>個人申込書!AP119</f>
        <v>999:99.99</v>
      </c>
    </row>
    <row r="116" spans="1:7">
      <c r="A116" s="64" t="str">
        <f>IF(B116="","",個人申込書!Z120)</f>
        <v/>
      </c>
      <c r="B116" s="64" t="str">
        <f>個人申込書!AH120</f>
        <v/>
      </c>
      <c r="C116" s="64" t="str">
        <f>個人申込書!AL120</f>
        <v/>
      </c>
      <c r="D116" s="64" t="str">
        <f>個人申込書!AD120</f>
        <v/>
      </c>
      <c r="E116" s="64">
        <v>0</v>
      </c>
      <c r="F116" s="64">
        <v>0</v>
      </c>
      <c r="G116" s="64" t="str">
        <f>個人申込書!AP120</f>
        <v>999:99.99</v>
      </c>
    </row>
    <row r="117" spans="1:7">
      <c r="A117" s="64" t="str">
        <f>IF(B117="","",個人申込書!Z121)</f>
        <v/>
      </c>
      <c r="B117" s="64" t="str">
        <f>個人申込書!AH121</f>
        <v/>
      </c>
      <c r="C117" s="64" t="str">
        <f>個人申込書!AL121</f>
        <v/>
      </c>
      <c r="D117" s="64" t="str">
        <f>個人申込書!AD121</f>
        <v/>
      </c>
      <c r="E117" s="64">
        <v>0</v>
      </c>
      <c r="F117" s="64">
        <v>0</v>
      </c>
      <c r="G117" s="64" t="str">
        <f>個人申込書!AP121</f>
        <v>999:99.99</v>
      </c>
    </row>
    <row r="118" spans="1:7">
      <c r="A118" s="64" t="str">
        <f>IF(B118="","",個人申込書!Z122)</f>
        <v/>
      </c>
      <c r="B118" s="64" t="str">
        <f>個人申込書!AH122</f>
        <v/>
      </c>
      <c r="C118" s="64" t="str">
        <f>個人申込書!AL122</f>
        <v/>
      </c>
      <c r="D118" s="64" t="str">
        <f>個人申込書!AD122</f>
        <v/>
      </c>
      <c r="E118" s="64">
        <v>0</v>
      </c>
      <c r="F118" s="64">
        <v>0</v>
      </c>
      <c r="G118" s="64" t="str">
        <f>個人申込書!AP122</f>
        <v>999:99.99</v>
      </c>
    </row>
    <row r="119" spans="1:7">
      <c r="A119" s="64" t="str">
        <f>IF(B119="","",個人申込書!Z123)</f>
        <v/>
      </c>
      <c r="B119" s="64" t="str">
        <f>個人申込書!AH123</f>
        <v/>
      </c>
      <c r="C119" s="64" t="str">
        <f>個人申込書!AL123</f>
        <v/>
      </c>
      <c r="D119" s="64" t="str">
        <f>個人申込書!AD123</f>
        <v/>
      </c>
      <c r="E119" s="64">
        <v>0</v>
      </c>
      <c r="F119" s="64">
        <v>0</v>
      </c>
      <c r="G119" s="64" t="str">
        <f>個人申込書!AP123</f>
        <v>999:99.99</v>
      </c>
    </row>
    <row r="120" spans="1:7">
      <c r="A120" s="64" t="str">
        <f>IF(B120="","",個人申込書!Z124)</f>
        <v/>
      </c>
      <c r="B120" s="64" t="str">
        <f>個人申込書!AH124</f>
        <v/>
      </c>
      <c r="C120" s="64" t="str">
        <f>個人申込書!AL124</f>
        <v/>
      </c>
      <c r="D120" s="64" t="str">
        <f>個人申込書!AD124</f>
        <v/>
      </c>
      <c r="E120" s="64">
        <v>0</v>
      </c>
      <c r="F120" s="64">
        <v>0</v>
      </c>
      <c r="G120" s="64" t="str">
        <f>個人申込書!AP124</f>
        <v>999:99.99</v>
      </c>
    </row>
    <row r="121" spans="1:7">
      <c r="A121" s="64" t="str">
        <f>IF(B121="","",個人申込書!Z125)</f>
        <v/>
      </c>
      <c r="B121" s="64" t="str">
        <f>個人申込書!AH125</f>
        <v/>
      </c>
      <c r="C121" s="64" t="str">
        <f>個人申込書!AL125</f>
        <v/>
      </c>
      <c r="D121" s="64" t="str">
        <f>個人申込書!AD125</f>
        <v/>
      </c>
      <c r="E121" s="64">
        <v>0</v>
      </c>
      <c r="F121" s="64">
        <v>0</v>
      </c>
      <c r="G121" s="64" t="str">
        <f>個人申込書!AP125</f>
        <v>999:99.99</v>
      </c>
    </row>
    <row r="122" spans="1:7">
      <c r="A122" s="64" t="str">
        <f>IF(B122="","",個人申込書!Z126)</f>
        <v/>
      </c>
      <c r="B122" s="64" t="str">
        <f>個人申込書!AH126</f>
        <v/>
      </c>
      <c r="C122" s="64" t="str">
        <f>個人申込書!AL126</f>
        <v/>
      </c>
      <c r="D122" s="64" t="str">
        <f>個人申込書!AD126</f>
        <v/>
      </c>
      <c r="E122" s="64">
        <v>0</v>
      </c>
      <c r="F122" s="64">
        <v>0</v>
      </c>
      <c r="G122" s="64" t="str">
        <f>個人申込書!AP126</f>
        <v>999:99.99</v>
      </c>
    </row>
    <row r="123" spans="1:7">
      <c r="A123" s="65" t="str">
        <f>IF(B123="","",個人申込書!Z127)</f>
        <v/>
      </c>
      <c r="B123" s="65" t="str">
        <f>個人申込書!AH127</f>
        <v/>
      </c>
      <c r="C123" s="65" t="str">
        <f>個人申込書!AL127</f>
        <v/>
      </c>
      <c r="D123" s="65" t="str">
        <f>個人申込書!AD127</f>
        <v/>
      </c>
      <c r="E123" s="65">
        <v>0</v>
      </c>
      <c r="F123" s="65">
        <v>0</v>
      </c>
      <c r="G123" s="65" t="str">
        <f>個人申込書!AP127</f>
        <v>999:99.99</v>
      </c>
    </row>
    <row r="124" spans="1:7">
      <c r="A124" s="67" t="str">
        <f>IF(B124="","",個人申込書!Z6)</f>
        <v/>
      </c>
      <c r="B124" s="67" t="str">
        <f>個人申込書!AI6</f>
        <v/>
      </c>
      <c r="C124" s="67" t="str">
        <f>個人申込書!AM6</f>
        <v/>
      </c>
      <c r="D124" s="67" t="str">
        <f>個人申込書!AD6</f>
        <v/>
      </c>
      <c r="E124" s="68">
        <v>0</v>
      </c>
      <c r="F124" s="68">
        <v>5</v>
      </c>
      <c r="G124" s="67" t="str">
        <f>個人申込書!AQ6</f>
        <v>999:99.99</v>
      </c>
    </row>
    <row r="125" spans="1:7">
      <c r="A125" s="68" t="str">
        <f>IF(B125="","",個人申込書!Z7)</f>
        <v/>
      </c>
      <c r="B125" s="68" t="str">
        <f>個人申込書!AI7</f>
        <v/>
      </c>
      <c r="C125" s="68" t="str">
        <f>個人申込書!AM7</f>
        <v/>
      </c>
      <c r="D125" s="68" t="str">
        <f>個人申込書!AD7</f>
        <v/>
      </c>
      <c r="E125" s="68">
        <v>0</v>
      </c>
      <c r="F125" s="68">
        <v>5</v>
      </c>
      <c r="G125" s="68" t="str">
        <f>個人申込書!AQ7</f>
        <v>999:99.99</v>
      </c>
    </row>
    <row r="126" spans="1:7">
      <c r="A126" s="68" t="str">
        <f>IF(B126="","",個人申込書!Z8)</f>
        <v/>
      </c>
      <c r="B126" s="68" t="str">
        <f>個人申込書!AI8</f>
        <v/>
      </c>
      <c r="C126" s="68" t="str">
        <f>個人申込書!AM8</f>
        <v/>
      </c>
      <c r="D126" s="68" t="str">
        <f>個人申込書!AD8</f>
        <v/>
      </c>
      <c r="E126" s="68">
        <v>0</v>
      </c>
      <c r="F126" s="68">
        <v>5</v>
      </c>
      <c r="G126" s="68" t="str">
        <f>個人申込書!AQ8</f>
        <v>999:99.99</v>
      </c>
    </row>
    <row r="127" spans="1:7">
      <c r="A127" s="68" t="str">
        <f>IF(B127="","",個人申込書!Z9)</f>
        <v/>
      </c>
      <c r="B127" s="68" t="str">
        <f>個人申込書!AI9</f>
        <v/>
      </c>
      <c r="C127" s="68" t="str">
        <f>個人申込書!AM9</f>
        <v/>
      </c>
      <c r="D127" s="68" t="str">
        <f>個人申込書!AD9</f>
        <v/>
      </c>
      <c r="E127" s="68">
        <v>0</v>
      </c>
      <c r="F127" s="68">
        <v>5</v>
      </c>
      <c r="G127" s="68" t="str">
        <f>個人申込書!AQ9</f>
        <v>999:99.99</v>
      </c>
    </row>
    <row r="128" spans="1:7">
      <c r="A128" s="68" t="str">
        <f>IF(B128="","",個人申込書!Z10)</f>
        <v/>
      </c>
      <c r="B128" s="68" t="str">
        <f>個人申込書!AI10</f>
        <v/>
      </c>
      <c r="C128" s="68" t="str">
        <f>個人申込書!AM10</f>
        <v/>
      </c>
      <c r="D128" s="68" t="str">
        <f>個人申込書!AD10</f>
        <v/>
      </c>
      <c r="E128" s="68">
        <v>0</v>
      </c>
      <c r="F128" s="68">
        <v>5</v>
      </c>
      <c r="G128" s="68" t="str">
        <f>個人申込書!AQ10</f>
        <v>999:99.99</v>
      </c>
    </row>
    <row r="129" spans="1:7">
      <c r="A129" s="68" t="str">
        <f>IF(B129="","",個人申込書!Z11)</f>
        <v/>
      </c>
      <c r="B129" s="68" t="str">
        <f>個人申込書!AI11</f>
        <v/>
      </c>
      <c r="C129" s="68" t="str">
        <f>個人申込書!AM11</f>
        <v/>
      </c>
      <c r="D129" s="68" t="str">
        <f>個人申込書!AD11</f>
        <v/>
      </c>
      <c r="E129" s="68">
        <v>0</v>
      </c>
      <c r="F129" s="68">
        <v>5</v>
      </c>
      <c r="G129" s="68" t="str">
        <f>個人申込書!AQ11</f>
        <v>999:99.99</v>
      </c>
    </row>
    <row r="130" spans="1:7">
      <c r="A130" s="68" t="str">
        <f>IF(B130="","",個人申込書!Z12)</f>
        <v/>
      </c>
      <c r="B130" s="68" t="str">
        <f>個人申込書!AI12</f>
        <v/>
      </c>
      <c r="C130" s="68" t="str">
        <f>個人申込書!AM12</f>
        <v/>
      </c>
      <c r="D130" s="68" t="str">
        <f>個人申込書!AD12</f>
        <v/>
      </c>
      <c r="E130" s="68">
        <v>0</v>
      </c>
      <c r="F130" s="68">
        <v>5</v>
      </c>
      <c r="G130" s="68" t="str">
        <f>個人申込書!AQ12</f>
        <v>999:99.99</v>
      </c>
    </row>
    <row r="131" spans="1:7">
      <c r="A131" s="68" t="str">
        <f>IF(B131="","",個人申込書!Z13)</f>
        <v/>
      </c>
      <c r="B131" s="68" t="str">
        <f>個人申込書!AI13</f>
        <v/>
      </c>
      <c r="C131" s="68" t="str">
        <f>個人申込書!AM13</f>
        <v/>
      </c>
      <c r="D131" s="68" t="str">
        <f>個人申込書!AD13</f>
        <v/>
      </c>
      <c r="E131" s="68">
        <v>0</v>
      </c>
      <c r="F131" s="68">
        <v>5</v>
      </c>
      <c r="G131" s="68" t="str">
        <f>個人申込書!AQ13</f>
        <v>999:99.99</v>
      </c>
    </row>
    <row r="132" spans="1:7">
      <c r="A132" s="68" t="str">
        <f>IF(B132="","",個人申込書!Z14)</f>
        <v/>
      </c>
      <c r="B132" s="68" t="str">
        <f>個人申込書!AI14</f>
        <v/>
      </c>
      <c r="C132" s="68" t="str">
        <f>個人申込書!AM14</f>
        <v/>
      </c>
      <c r="D132" s="68" t="str">
        <f>個人申込書!AD14</f>
        <v/>
      </c>
      <c r="E132" s="68">
        <v>0</v>
      </c>
      <c r="F132" s="68">
        <v>5</v>
      </c>
      <c r="G132" s="68" t="str">
        <f>個人申込書!AQ14</f>
        <v>999:99.99</v>
      </c>
    </row>
    <row r="133" spans="1:7">
      <c r="A133" s="68" t="str">
        <f>IF(B133="","",個人申込書!Z15)</f>
        <v/>
      </c>
      <c r="B133" s="68" t="str">
        <f>個人申込書!AI15</f>
        <v/>
      </c>
      <c r="C133" s="68" t="str">
        <f>個人申込書!AM15</f>
        <v/>
      </c>
      <c r="D133" s="68" t="str">
        <f>個人申込書!AD15</f>
        <v/>
      </c>
      <c r="E133" s="68">
        <v>0</v>
      </c>
      <c r="F133" s="68">
        <v>5</v>
      </c>
      <c r="G133" s="68" t="str">
        <f>個人申込書!AQ15</f>
        <v>999:99.99</v>
      </c>
    </row>
    <row r="134" spans="1:7">
      <c r="A134" s="68" t="str">
        <f>IF(B134="","",個人申込書!Z16)</f>
        <v/>
      </c>
      <c r="B134" s="68" t="str">
        <f>個人申込書!AI16</f>
        <v/>
      </c>
      <c r="C134" s="68" t="str">
        <f>個人申込書!AM16</f>
        <v/>
      </c>
      <c r="D134" s="68" t="str">
        <f>個人申込書!AD16</f>
        <v/>
      </c>
      <c r="E134" s="68">
        <v>0</v>
      </c>
      <c r="F134" s="68">
        <v>5</v>
      </c>
      <c r="G134" s="68" t="str">
        <f>個人申込書!AQ16</f>
        <v>999:99.99</v>
      </c>
    </row>
    <row r="135" spans="1:7">
      <c r="A135" s="68" t="str">
        <f>IF(B135="","",個人申込書!Z17)</f>
        <v/>
      </c>
      <c r="B135" s="68" t="str">
        <f>個人申込書!AI17</f>
        <v/>
      </c>
      <c r="C135" s="68" t="str">
        <f>個人申込書!AM17</f>
        <v/>
      </c>
      <c r="D135" s="68" t="str">
        <f>個人申込書!AD17</f>
        <v/>
      </c>
      <c r="E135" s="68">
        <v>0</v>
      </c>
      <c r="F135" s="68">
        <v>5</v>
      </c>
      <c r="G135" s="68" t="str">
        <f>個人申込書!AQ17</f>
        <v>999:99.99</v>
      </c>
    </row>
    <row r="136" spans="1:7">
      <c r="A136" s="68" t="str">
        <f>IF(B136="","",個人申込書!Z18)</f>
        <v/>
      </c>
      <c r="B136" s="68" t="str">
        <f>個人申込書!AI18</f>
        <v/>
      </c>
      <c r="C136" s="68" t="str">
        <f>個人申込書!AM18</f>
        <v/>
      </c>
      <c r="D136" s="68" t="str">
        <f>個人申込書!AD18</f>
        <v/>
      </c>
      <c r="E136" s="68">
        <v>0</v>
      </c>
      <c r="F136" s="68">
        <v>5</v>
      </c>
      <c r="G136" s="68" t="str">
        <f>個人申込書!AQ18</f>
        <v>999:99.99</v>
      </c>
    </row>
    <row r="137" spans="1:7">
      <c r="A137" s="68" t="str">
        <f>IF(B137="","",個人申込書!Z19)</f>
        <v/>
      </c>
      <c r="B137" s="68" t="str">
        <f>個人申込書!AI19</f>
        <v/>
      </c>
      <c r="C137" s="68" t="str">
        <f>個人申込書!AM19</f>
        <v/>
      </c>
      <c r="D137" s="68" t="str">
        <f>個人申込書!AD19</f>
        <v/>
      </c>
      <c r="E137" s="68">
        <v>0</v>
      </c>
      <c r="F137" s="68">
        <v>5</v>
      </c>
      <c r="G137" s="68" t="str">
        <f>個人申込書!AQ19</f>
        <v>999:99.99</v>
      </c>
    </row>
    <row r="138" spans="1:7">
      <c r="A138" s="68" t="str">
        <f>IF(B138="","",個人申込書!Z20)</f>
        <v/>
      </c>
      <c r="B138" s="68" t="str">
        <f>個人申込書!AI20</f>
        <v/>
      </c>
      <c r="C138" s="68" t="str">
        <f>個人申込書!AM20</f>
        <v/>
      </c>
      <c r="D138" s="68" t="str">
        <f>個人申込書!AD20</f>
        <v/>
      </c>
      <c r="E138" s="68">
        <v>0</v>
      </c>
      <c r="F138" s="68">
        <v>5</v>
      </c>
      <c r="G138" s="68" t="str">
        <f>個人申込書!AQ20</f>
        <v>999:99.99</v>
      </c>
    </row>
    <row r="139" spans="1:7">
      <c r="A139" s="68" t="str">
        <f>IF(B139="","",個人申込書!Z21)</f>
        <v/>
      </c>
      <c r="B139" s="68" t="str">
        <f>個人申込書!AI21</f>
        <v/>
      </c>
      <c r="C139" s="68" t="str">
        <f>個人申込書!AM21</f>
        <v/>
      </c>
      <c r="D139" s="68" t="str">
        <f>個人申込書!AD21</f>
        <v/>
      </c>
      <c r="E139" s="68">
        <v>0</v>
      </c>
      <c r="F139" s="68">
        <v>5</v>
      </c>
      <c r="G139" s="68" t="str">
        <f>個人申込書!AQ21</f>
        <v>999:99.99</v>
      </c>
    </row>
    <row r="140" spans="1:7">
      <c r="A140" s="68" t="str">
        <f>IF(B140="","",個人申込書!Z22)</f>
        <v/>
      </c>
      <c r="B140" s="68" t="str">
        <f>個人申込書!AI22</f>
        <v/>
      </c>
      <c r="C140" s="68" t="str">
        <f>個人申込書!AM22</f>
        <v/>
      </c>
      <c r="D140" s="68" t="str">
        <f>個人申込書!AD22</f>
        <v/>
      </c>
      <c r="E140" s="68">
        <v>0</v>
      </c>
      <c r="F140" s="68">
        <v>5</v>
      </c>
      <c r="G140" s="68" t="str">
        <f>個人申込書!AQ22</f>
        <v>999:99.99</v>
      </c>
    </row>
    <row r="141" spans="1:7">
      <c r="A141" s="68" t="str">
        <f>IF(B141="","",個人申込書!Z23)</f>
        <v/>
      </c>
      <c r="B141" s="68" t="str">
        <f>個人申込書!AI23</f>
        <v/>
      </c>
      <c r="C141" s="68" t="str">
        <f>個人申込書!AM23</f>
        <v/>
      </c>
      <c r="D141" s="68" t="str">
        <f>個人申込書!AD23</f>
        <v/>
      </c>
      <c r="E141" s="68">
        <v>0</v>
      </c>
      <c r="F141" s="68">
        <v>5</v>
      </c>
      <c r="G141" s="68" t="str">
        <f>個人申込書!AQ23</f>
        <v>999:99.99</v>
      </c>
    </row>
    <row r="142" spans="1:7">
      <c r="A142" s="68" t="str">
        <f>IF(B142="","",個人申込書!Z24)</f>
        <v/>
      </c>
      <c r="B142" s="68" t="str">
        <f>個人申込書!AI24</f>
        <v/>
      </c>
      <c r="C142" s="68" t="str">
        <f>個人申込書!AM24</f>
        <v/>
      </c>
      <c r="D142" s="68" t="str">
        <f>個人申込書!AD24</f>
        <v/>
      </c>
      <c r="E142" s="68">
        <v>0</v>
      </c>
      <c r="F142" s="68">
        <v>5</v>
      </c>
      <c r="G142" s="68" t="str">
        <f>個人申込書!AQ24</f>
        <v>999:99.99</v>
      </c>
    </row>
    <row r="143" spans="1:7">
      <c r="A143" s="68" t="str">
        <f>IF(B143="","",個人申込書!Z25)</f>
        <v/>
      </c>
      <c r="B143" s="68" t="str">
        <f>個人申込書!AI25</f>
        <v/>
      </c>
      <c r="C143" s="68" t="str">
        <f>個人申込書!AM25</f>
        <v/>
      </c>
      <c r="D143" s="68" t="str">
        <f>個人申込書!AD25</f>
        <v/>
      </c>
      <c r="E143" s="68">
        <v>0</v>
      </c>
      <c r="F143" s="68">
        <v>5</v>
      </c>
      <c r="G143" s="68" t="str">
        <f>個人申込書!AQ25</f>
        <v>999:99.99</v>
      </c>
    </row>
    <row r="144" spans="1:7">
      <c r="A144" s="68" t="str">
        <f>IF(B144="","",個人申込書!Z26)</f>
        <v/>
      </c>
      <c r="B144" s="68" t="str">
        <f>個人申込書!AI26</f>
        <v/>
      </c>
      <c r="C144" s="68" t="str">
        <f>個人申込書!AM26</f>
        <v/>
      </c>
      <c r="D144" s="68" t="str">
        <f>個人申込書!AD26</f>
        <v/>
      </c>
      <c r="E144" s="68">
        <v>0</v>
      </c>
      <c r="F144" s="68">
        <v>5</v>
      </c>
      <c r="G144" s="68" t="str">
        <f>個人申込書!AQ26</f>
        <v>999:99.99</v>
      </c>
    </row>
    <row r="145" spans="1:7">
      <c r="A145" s="68" t="str">
        <f>IF(B145="","",個人申込書!Z27)</f>
        <v/>
      </c>
      <c r="B145" s="68" t="str">
        <f>個人申込書!AI27</f>
        <v/>
      </c>
      <c r="C145" s="68" t="str">
        <f>個人申込書!AM27</f>
        <v/>
      </c>
      <c r="D145" s="68" t="str">
        <f>個人申込書!AD27</f>
        <v/>
      </c>
      <c r="E145" s="68">
        <v>0</v>
      </c>
      <c r="F145" s="68">
        <v>5</v>
      </c>
      <c r="G145" s="68" t="str">
        <f>個人申込書!AQ27</f>
        <v>999:99.99</v>
      </c>
    </row>
    <row r="146" spans="1:7">
      <c r="A146" s="68" t="str">
        <f>IF(B146="","",個人申込書!Z28)</f>
        <v/>
      </c>
      <c r="B146" s="68" t="str">
        <f>個人申込書!AI28</f>
        <v/>
      </c>
      <c r="C146" s="68" t="str">
        <f>個人申込書!AM28</f>
        <v/>
      </c>
      <c r="D146" s="68" t="str">
        <f>個人申込書!AD28</f>
        <v/>
      </c>
      <c r="E146" s="68">
        <v>0</v>
      </c>
      <c r="F146" s="68">
        <v>5</v>
      </c>
      <c r="G146" s="68" t="str">
        <f>個人申込書!AQ28</f>
        <v>999:99.99</v>
      </c>
    </row>
    <row r="147" spans="1:7">
      <c r="A147" s="68" t="str">
        <f>IF(B147="","",個人申込書!Z29)</f>
        <v/>
      </c>
      <c r="B147" s="68" t="str">
        <f>個人申込書!AI29</f>
        <v/>
      </c>
      <c r="C147" s="68" t="str">
        <f>個人申込書!AM29</f>
        <v/>
      </c>
      <c r="D147" s="68" t="str">
        <f>個人申込書!AD29</f>
        <v/>
      </c>
      <c r="E147" s="68">
        <v>0</v>
      </c>
      <c r="F147" s="68">
        <v>5</v>
      </c>
      <c r="G147" s="68" t="str">
        <f>個人申込書!AQ29</f>
        <v>999:99.99</v>
      </c>
    </row>
    <row r="148" spans="1:7">
      <c r="A148" s="68" t="str">
        <f>IF(B148="","",個人申込書!Z30)</f>
        <v/>
      </c>
      <c r="B148" s="68" t="str">
        <f>個人申込書!AI30</f>
        <v/>
      </c>
      <c r="C148" s="68" t="str">
        <f>個人申込書!AM30</f>
        <v/>
      </c>
      <c r="D148" s="68" t="str">
        <f>個人申込書!AD30</f>
        <v/>
      </c>
      <c r="E148" s="68">
        <v>0</v>
      </c>
      <c r="F148" s="68">
        <v>5</v>
      </c>
      <c r="G148" s="68" t="str">
        <f>個人申込書!AQ30</f>
        <v>999:99.99</v>
      </c>
    </row>
    <row r="149" spans="1:7">
      <c r="A149" s="68" t="str">
        <f>IF(B149="","",個人申込書!Z31)</f>
        <v/>
      </c>
      <c r="B149" s="68" t="str">
        <f>個人申込書!AI31</f>
        <v/>
      </c>
      <c r="C149" s="68" t="str">
        <f>個人申込書!AM31</f>
        <v/>
      </c>
      <c r="D149" s="68" t="str">
        <f>個人申込書!AD31</f>
        <v/>
      </c>
      <c r="E149" s="68">
        <v>0</v>
      </c>
      <c r="F149" s="68">
        <v>5</v>
      </c>
      <c r="G149" s="68" t="str">
        <f>個人申込書!AQ31</f>
        <v>999:99.99</v>
      </c>
    </row>
    <row r="150" spans="1:7">
      <c r="A150" s="68" t="str">
        <f>IF(B150="","",個人申込書!Z32)</f>
        <v/>
      </c>
      <c r="B150" s="68" t="str">
        <f>個人申込書!AI32</f>
        <v/>
      </c>
      <c r="C150" s="68" t="str">
        <f>個人申込書!AM32</f>
        <v/>
      </c>
      <c r="D150" s="68" t="str">
        <f>個人申込書!AD32</f>
        <v/>
      </c>
      <c r="E150" s="68">
        <v>0</v>
      </c>
      <c r="F150" s="68">
        <v>5</v>
      </c>
      <c r="G150" s="68" t="str">
        <f>個人申込書!AQ32</f>
        <v>999:99.99</v>
      </c>
    </row>
    <row r="151" spans="1:7">
      <c r="A151" s="68" t="str">
        <f>IF(B151="","",個人申込書!Z33)</f>
        <v/>
      </c>
      <c r="B151" s="68" t="str">
        <f>個人申込書!AI33</f>
        <v/>
      </c>
      <c r="C151" s="68" t="str">
        <f>個人申込書!AM33</f>
        <v/>
      </c>
      <c r="D151" s="68" t="str">
        <f>個人申込書!AD33</f>
        <v/>
      </c>
      <c r="E151" s="68">
        <v>0</v>
      </c>
      <c r="F151" s="68">
        <v>5</v>
      </c>
      <c r="G151" s="68" t="str">
        <f>個人申込書!AQ33</f>
        <v>999:99.99</v>
      </c>
    </row>
    <row r="152" spans="1:7">
      <c r="A152" s="68" t="str">
        <f>IF(B152="","",個人申込書!Z34)</f>
        <v/>
      </c>
      <c r="B152" s="68" t="str">
        <f>個人申込書!AI34</f>
        <v/>
      </c>
      <c r="C152" s="68" t="str">
        <f>個人申込書!AM34</f>
        <v/>
      </c>
      <c r="D152" s="68" t="str">
        <f>個人申込書!AD34</f>
        <v/>
      </c>
      <c r="E152" s="68">
        <v>0</v>
      </c>
      <c r="F152" s="68">
        <v>5</v>
      </c>
      <c r="G152" s="68" t="str">
        <f>個人申込書!AQ34</f>
        <v>999:99.99</v>
      </c>
    </row>
    <row r="153" spans="1:7">
      <c r="A153" s="68" t="str">
        <f>IF(B153="","",個人申込書!Z35)</f>
        <v/>
      </c>
      <c r="B153" s="68" t="str">
        <f>個人申込書!AI35</f>
        <v/>
      </c>
      <c r="C153" s="68" t="str">
        <f>個人申込書!AM35</f>
        <v/>
      </c>
      <c r="D153" s="68" t="str">
        <f>個人申込書!AD35</f>
        <v/>
      </c>
      <c r="E153" s="68">
        <v>0</v>
      </c>
      <c r="F153" s="68">
        <v>5</v>
      </c>
      <c r="G153" s="68" t="str">
        <f>個人申込書!AQ35</f>
        <v>999:99.99</v>
      </c>
    </row>
    <row r="154" spans="1:7">
      <c r="A154" s="68" t="str">
        <f>IF(B154="","",個人申込書!Z36)</f>
        <v/>
      </c>
      <c r="B154" s="68" t="str">
        <f>個人申込書!AI36</f>
        <v/>
      </c>
      <c r="C154" s="68" t="str">
        <f>個人申込書!AM36</f>
        <v/>
      </c>
      <c r="D154" s="68" t="str">
        <f>個人申込書!AD36</f>
        <v/>
      </c>
      <c r="E154" s="68">
        <v>0</v>
      </c>
      <c r="F154" s="68">
        <v>5</v>
      </c>
      <c r="G154" s="68" t="str">
        <f>個人申込書!AQ36</f>
        <v>999:99.99</v>
      </c>
    </row>
    <row r="155" spans="1:7">
      <c r="A155" s="68" t="str">
        <f>IF(B155="","",個人申込書!Z37)</f>
        <v/>
      </c>
      <c r="B155" s="68" t="str">
        <f>個人申込書!AI37</f>
        <v/>
      </c>
      <c r="C155" s="68" t="str">
        <f>個人申込書!AM37</f>
        <v/>
      </c>
      <c r="D155" s="68" t="str">
        <f>個人申込書!AD37</f>
        <v/>
      </c>
      <c r="E155" s="68">
        <v>0</v>
      </c>
      <c r="F155" s="68">
        <v>5</v>
      </c>
      <c r="G155" s="68" t="str">
        <f>個人申込書!AQ37</f>
        <v>999:99.99</v>
      </c>
    </row>
    <row r="156" spans="1:7">
      <c r="A156" s="68" t="str">
        <f>IF(B156="","",個人申込書!Z38)</f>
        <v/>
      </c>
      <c r="B156" s="68" t="str">
        <f>個人申込書!AI38</f>
        <v/>
      </c>
      <c r="C156" s="68" t="str">
        <f>個人申込書!AM38</f>
        <v/>
      </c>
      <c r="D156" s="68" t="str">
        <f>個人申込書!AD38</f>
        <v/>
      </c>
      <c r="E156" s="68">
        <v>0</v>
      </c>
      <c r="F156" s="68">
        <v>5</v>
      </c>
      <c r="G156" s="68" t="str">
        <f>個人申込書!AQ38</f>
        <v>999:99.99</v>
      </c>
    </row>
    <row r="157" spans="1:7">
      <c r="A157" s="68" t="str">
        <f>IF(B157="","",個人申込書!Z39)</f>
        <v/>
      </c>
      <c r="B157" s="68" t="str">
        <f>個人申込書!AI39</f>
        <v/>
      </c>
      <c r="C157" s="68" t="str">
        <f>個人申込書!AM39</f>
        <v/>
      </c>
      <c r="D157" s="68" t="str">
        <f>個人申込書!AD39</f>
        <v/>
      </c>
      <c r="E157" s="68">
        <v>0</v>
      </c>
      <c r="F157" s="68">
        <v>5</v>
      </c>
      <c r="G157" s="68" t="str">
        <f>個人申込書!AQ39</f>
        <v>999:99.99</v>
      </c>
    </row>
    <row r="158" spans="1:7">
      <c r="A158" s="68" t="str">
        <f>IF(B158="","",個人申込書!Z40)</f>
        <v/>
      </c>
      <c r="B158" s="68" t="str">
        <f>個人申込書!AI40</f>
        <v/>
      </c>
      <c r="C158" s="68" t="str">
        <f>個人申込書!AM40</f>
        <v/>
      </c>
      <c r="D158" s="68" t="str">
        <f>個人申込書!AD40</f>
        <v/>
      </c>
      <c r="E158" s="68">
        <v>0</v>
      </c>
      <c r="F158" s="68">
        <v>5</v>
      </c>
      <c r="G158" s="68" t="str">
        <f>個人申込書!AQ40</f>
        <v>999:99.99</v>
      </c>
    </row>
    <row r="159" spans="1:7">
      <c r="A159" s="68" t="str">
        <f>IF(B159="","",個人申込書!Z41)</f>
        <v/>
      </c>
      <c r="B159" s="68" t="str">
        <f>個人申込書!AI41</f>
        <v/>
      </c>
      <c r="C159" s="68" t="str">
        <f>個人申込書!AM41</f>
        <v/>
      </c>
      <c r="D159" s="68" t="str">
        <f>個人申込書!AD41</f>
        <v/>
      </c>
      <c r="E159" s="68">
        <v>0</v>
      </c>
      <c r="F159" s="68">
        <v>5</v>
      </c>
      <c r="G159" s="68" t="str">
        <f>個人申込書!AQ41</f>
        <v>999:99.99</v>
      </c>
    </row>
    <row r="160" spans="1:7">
      <c r="A160" s="68" t="str">
        <f>IF(B160="","",個人申込書!Z42)</f>
        <v/>
      </c>
      <c r="B160" s="68" t="str">
        <f>個人申込書!AI42</f>
        <v/>
      </c>
      <c r="C160" s="68" t="str">
        <f>個人申込書!AM42</f>
        <v/>
      </c>
      <c r="D160" s="68" t="str">
        <f>個人申込書!AD42</f>
        <v/>
      </c>
      <c r="E160" s="68">
        <v>0</v>
      </c>
      <c r="F160" s="68">
        <v>5</v>
      </c>
      <c r="G160" s="68" t="str">
        <f>個人申込書!AQ42</f>
        <v>999:99.99</v>
      </c>
    </row>
    <row r="161" spans="1:7">
      <c r="A161" s="68" t="str">
        <f>IF(B161="","",個人申込書!Z43)</f>
        <v/>
      </c>
      <c r="B161" s="68" t="str">
        <f>個人申込書!AI43</f>
        <v/>
      </c>
      <c r="C161" s="68" t="str">
        <f>個人申込書!AM43</f>
        <v/>
      </c>
      <c r="D161" s="68" t="str">
        <f>個人申込書!AD43</f>
        <v/>
      </c>
      <c r="E161" s="68">
        <v>0</v>
      </c>
      <c r="F161" s="68">
        <v>5</v>
      </c>
      <c r="G161" s="68" t="str">
        <f>個人申込書!AQ43</f>
        <v>999:99.99</v>
      </c>
    </row>
    <row r="162" spans="1:7">
      <c r="A162" s="68" t="str">
        <f>IF(B162="","",個人申込書!Z44)</f>
        <v/>
      </c>
      <c r="B162" s="68" t="str">
        <f>個人申込書!AI44</f>
        <v/>
      </c>
      <c r="C162" s="68" t="str">
        <f>個人申込書!AM44</f>
        <v/>
      </c>
      <c r="D162" s="68" t="str">
        <f>個人申込書!AD44</f>
        <v/>
      </c>
      <c r="E162" s="68">
        <v>0</v>
      </c>
      <c r="F162" s="68">
        <v>5</v>
      </c>
      <c r="G162" s="68" t="str">
        <f>個人申込書!AQ44</f>
        <v>999:99.99</v>
      </c>
    </row>
    <row r="163" spans="1:7">
      <c r="A163" s="68" t="str">
        <f>IF(B163="","",個人申込書!Z45)</f>
        <v/>
      </c>
      <c r="B163" s="68" t="str">
        <f>個人申込書!AI45</f>
        <v/>
      </c>
      <c r="C163" s="68" t="str">
        <f>個人申込書!AM45</f>
        <v/>
      </c>
      <c r="D163" s="68" t="str">
        <f>個人申込書!AD45</f>
        <v/>
      </c>
      <c r="E163" s="68">
        <v>0</v>
      </c>
      <c r="F163" s="68">
        <v>5</v>
      </c>
      <c r="G163" s="68" t="str">
        <f>個人申込書!AQ45</f>
        <v>999:99.99</v>
      </c>
    </row>
    <row r="164" spans="1:7">
      <c r="A164" s="68" t="str">
        <f>IF(B164="","",個人申込書!Z46)</f>
        <v/>
      </c>
      <c r="B164" s="68" t="str">
        <f>個人申込書!AI46</f>
        <v/>
      </c>
      <c r="C164" s="68" t="str">
        <f>個人申込書!AM46</f>
        <v/>
      </c>
      <c r="D164" s="68" t="str">
        <f>個人申込書!AD46</f>
        <v/>
      </c>
      <c r="E164" s="68">
        <v>0</v>
      </c>
      <c r="F164" s="68">
        <v>5</v>
      </c>
      <c r="G164" s="68" t="str">
        <f>個人申込書!AQ46</f>
        <v>999:99.99</v>
      </c>
    </row>
    <row r="165" spans="1:7">
      <c r="A165" s="68" t="str">
        <f>IF(B165="","",個人申込書!Z47)</f>
        <v/>
      </c>
      <c r="B165" s="68" t="str">
        <f>個人申込書!AI47</f>
        <v/>
      </c>
      <c r="C165" s="68" t="str">
        <f>個人申込書!AM47</f>
        <v/>
      </c>
      <c r="D165" s="68" t="str">
        <f>個人申込書!AD47</f>
        <v/>
      </c>
      <c r="E165" s="68">
        <v>0</v>
      </c>
      <c r="F165" s="68">
        <v>5</v>
      </c>
      <c r="G165" s="68" t="str">
        <f>個人申込書!AQ47</f>
        <v>999:99.99</v>
      </c>
    </row>
    <row r="166" spans="1:7">
      <c r="A166" s="68" t="str">
        <f>IF(B166="","",個人申込書!Z48)</f>
        <v/>
      </c>
      <c r="B166" s="68" t="str">
        <f>個人申込書!AI48</f>
        <v/>
      </c>
      <c r="C166" s="68" t="str">
        <f>個人申込書!AM48</f>
        <v/>
      </c>
      <c r="D166" s="68" t="str">
        <f>個人申込書!AD48</f>
        <v/>
      </c>
      <c r="E166" s="68">
        <v>0</v>
      </c>
      <c r="F166" s="68">
        <v>5</v>
      </c>
      <c r="G166" s="68" t="str">
        <f>個人申込書!AQ48</f>
        <v>999:99.99</v>
      </c>
    </row>
    <row r="167" spans="1:7">
      <c r="A167" s="68" t="str">
        <f>IF(B167="","",個人申込書!Z49)</f>
        <v/>
      </c>
      <c r="B167" s="68" t="str">
        <f>個人申込書!AI49</f>
        <v/>
      </c>
      <c r="C167" s="68" t="str">
        <f>個人申込書!AM49</f>
        <v/>
      </c>
      <c r="D167" s="68" t="str">
        <f>個人申込書!AD49</f>
        <v/>
      </c>
      <c r="E167" s="68">
        <v>0</v>
      </c>
      <c r="F167" s="68">
        <v>5</v>
      </c>
      <c r="G167" s="68" t="str">
        <f>個人申込書!AQ49</f>
        <v>999:99.99</v>
      </c>
    </row>
    <row r="168" spans="1:7">
      <c r="A168" s="68" t="str">
        <f>IF(B168="","",個人申込書!Z50)</f>
        <v/>
      </c>
      <c r="B168" s="68" t="str">
        <f>個人申込書!AI50</f>
        <v/>
      </c>
      <c r="C168" s="68" t="str">
        <f>個人申込書!AM50</f>
        <v/>
      </c>
      <c r="D168" s="68" t="str">
        <f>個人申込書!AD50</f>
        <v/>
      </c>
      <c r="E168" s="68">
        <v>0</v>
      </c>
      <c r="F168" s="68">
        <v>5</v>
      </c>
      <c r="G168" s="68" t="str">
        <f>個人申込書!AQ50</f>
        <v>999:99.99</v>
      </c>
    </row>
    <row r="169" spans="1:7">
      <c r="A169" s="68" t="str">
        <f>IF(B169="","",個人申込書!Z51)</f>
        <v/>
      </c>
      <c r="B169" s="68" t="str">
        <f>個人申込書!AI51</f>
        <v/>
      </c>
      <c r="C169" s="68" t="str">
        <f>個人申込書!AM51</f>
        <v/>
      </c>
      <c r="D169" s="68" t="str">
        <f>個人申込書!AD51</f>
        <v/>
      </c>
      <c r="E169" s="68">
        <v>0</v>
      </c>
      <c r="F169" s="68">
        <v>5</v>
      </c>
      <c r="G169" s="68" t="str">
        <f>個人申込書!AQ51</f>
        <v>999:99.99</v>
      </c>
    </row>
    <row r="170" spans="1:7">
      <c r="A170" s="68" t="str">
        <f>IF(B170="","",個人申込書!Z52)</f>
        <v/>
      </c>
      <c r="B170" s="68" t="str">
        <f>個人申込書!AI52</f>
        <v/>
      </c>
      <c r="C170" s="68" t="str">
        <f>個人申込書!AM52</f>
        <v/>
      </c>
      <c r="D170" s="68" t="str">
        <f>個人申込書!AD52</f>
        <v/>
      </c>
      <c r="E170" s="68">
        <v>0</v>
      </c>
      <c r="F170" s="68">
        <v>5</v>
      </c>
      <c r="G170" s="68" t="str">
        <f>個人申込書!AQ52</f>
        <v>999:99.99</v>
      </c>
    </row>
    <row r="171" spans="1:7">
      <c r="A171" s="68" t="str">
        <f>IF(B171="","",個人申込書!Z53)</f>
        <v/>
      </c>
      <c r="B171" s="68" t="str">
        <f>個人申込書!AI53</f>
        <v/>
      </c>
      <c r="C171" s="68" t="str">
        <f>個人申込書!AM53</f>
        <v/>
      </c>
      <c r="D171" s="68" t="str">
        <f>個人申込書!AD53</f>
        <v/>
      </c>
      <c r="E171" s="68">
        <v>0</v>
      </c>
      <c r="F171" s="68">
        <v>5</v>
      </c>
      <c r="G171" s="68" t="str">
        <f>個人申込書!AQ53</f>
        <v>999:99.99</v>
      </c>
    </row>
    <row r="172" spans="1:7">
      <c r="A172" s="68" t="str">
        <f>IF(B172="","",個人申込書!Z54)</f>
        <v/>
      </c>
      <c r="B172" s="68" t="str">
        <f>個人申込書!AI54</f>
        <v/>
      </c>
      <c r="C172" s="68" t="str">
        <f>個人申込書!AM54</f>
        <v/>
      </c>
      <c r="D172" s="68" t="str">
        <f>個人申込書!AD54</f>
        <v/>
      </c>
      <c r="E172" s="68">
        <v>0</v>
      </c>
      <c r="F172" s="68">
        <v>5</v>
      </c>
      <c r="G172" s="68" t="str">
        <f>個人申込書!AQ54</f>
        <v>999:99.99</v>
      </c>
    </row>
    <row r="173" spans="1:7">
      <c r="A173" s="68" t="str">
        <f>IF(B173="","",個人申込書!Z55)</f>
        <v/>
      </c>
      <c r="B173" s="68" t="str">
        <f>個人申込書!AI55</f>
        <v/>
      </c>
      <c r="C173" s="68" t="str">
        <f>個人申込書!AM55</f>
        <v/>
      </c>
      <c r="D173" s="68" t="str">
        <f>個人申込書!AD55</f>
        <v/>
      </c>
      <c r="E173" s="68">
        <v>0</v>
      </c>
      <c r="F173" s="68">
        <v>5</v>
      </c>
      <c r="G173" s="68" t="str">
        <f>個人申込書!AQ55</f>
        <v>999:99.99</v>
      </c>
    </row>
    <row r="174" spans="1:7">
      <c r="A174" s="68" t="str">
        <f>IF(B174="","",個人申込書!Z56)</f>
        <v/>
      </c>
      <c r="B174" s="68" t="str">
        <f>個人申込書!AI56</f>
        <v/>
      </c>
      <c r="C174" s="68" t="str">
        <f>個人申込書!AM56</f>
        <v/>
      </c>
      <c r="D174" s="68" t="str">
        <f>個人申込書!AD56</f>
        <v/>
      </c>
      <c r="E174" s="68">
        <v>0</v>
      </c>
      <c r="F174" s="68">
        <v>5</v>
      </c>
      <c r="G174" s="68" t="str">
        <f>個人申込書!AQ56</f>
        <v>999:99.99</v>
      </c>
    </row>
    <row r="175" spans="1:7">
      <c r="A175" s="68" t="str">
        <f>IF(B175="","",個人申込書!Z57)</f>
        <v/>
      </c>
      <c r="B175" s="68" t="str">
        <f>個人申込書!AI57</f>
        <v/>
      </c>
      <c r="C175" s="68" t="str">
        <f>個人申込書!AM57</f>
        <v/>
      </c>
      <c r="D175" s="68" t="str">
        <f>個人申込書!AD57</f>
        <v/>
      </c>
      <c r="E175" s="68">
        <v>0</v>
      </c>
      <c r="F175" s="68">
        <v>5</v>
      </c>
      <c r="G175" s="68" t="str">
        <f>個人申込書!AQ57</f>
        <v>999:99.99</v>
      </c>
    </row>
    <row r="176" spans="1:7">
      <c r="A176" s="68" t="str">
        <f>IF(B176="","",個人申込書!Z58)</f>
        <v/>
      </c>
      <c r="B176" s="68" t="str">
        <f>個人申込書!AI58</f>
        <v/>
      </c>
      <c r="C176" s="68" t="str">
        <f>個人申込書!AM58</f>
        <v/>
      </c>
      <c r="D176" s="68" t="str">
        <f>個人申込書!AD58</f>
        <v/>
      </c>
      <c r="E176" s="68">
        <v>0</v>
      </c>
      <c r="F176" s="68">
        <v>5</v>
      </c>
      <c r="G176" s="68" t="str">
        <f>個人申込書!AQ58</f>
        <v>999:99.99</v>
      </c>
    </row>
    <row r="177" spans="1:7">
      <c r="A177" s="68" t="str">
        <f>IF(B177="","",個人申込書!Z59)</f>
        <v/>
      </c>
      <c r="B177" s="68" t="str">
        <f>個人申込書!AI59</f>
        <v/>
      </c>
      <c r="C177" s="68" t="str">
        <f>個人申込書!AM59</f>
        <v/>
      </c>
      <c r="D177" s="68" t="str">
        <f>個人申込書!AD59</f>
        <v/>
      </c>
      <c r="E177" s="68">
        <v>0</v>
      </c>
      <c r="F177" s="68">
        <v>5</v>
      </c>
      <c r="G177" s="68" t="str">
        <f>個人申込書!AQ59</f>
        <v>999:99.99</v>
      </c>
    </row>
    <row r="178" spans="1:7">
      <c r="A178" s="68" t="str">
        <f>IF(B178="","",個人申込書!Z60)</f>
        <v/>
      </c>
      <c r="B178" s="68" t="str">
        <f>個人申込書!AI60</f>
        <v/>
      </c>
      <c r="C178" s="68" t="str">
        <f>個人申込書!AM60</f>
        <v/>
      </c>
      <c r="D178" s="68" t="str">
        <f>個人申込書!AD60</f>
        <v/>
      </c>
      <c r="E178" s="68">
        <v>0</v>
      </c>
      <c r="F178" s="68">
        <v>5</v>
      </c>
      <c r="G178" s="68" t="str">
        <f>個人申込書!AQ60</f>
        <v>999:99.99</v>
      </c>
    </row>
    <row r="179" spans="1:7">
      <c r="A179" s="68" t="str">
        <f>IF(B179="","",個人申込書!Z61)</f>
        <v/>
      </c>
      <c r="B179" s="68" t="str">
        <f>個人申込書!AI61</f>
        <v/>
      </c>
      <c r="C179" s="68" t="str">
        <f>個人申込書!AM61</f>
        <v/>
      </c>
      <c r="D179" s="68" t="str">
        <f>個人申込書!AD61</f>
        <v/>
      </c>
      <c r="E179" s="68">
        <v>0</v>
      </c>
      <c r="F179" s="68">
        <v>5</v>
      </c>
      <c r="G179" s="68" t="str">
        <f>個人申込書!AQ61</f>
        <v>999:99.99</v>
      </c>
    </row>
    <row r="180" spans="1:7">
      <c r="A180" s="68" t="str">
        <f>IF(B180="","",個人申込書!Z62)</f>
        <v/>
      </c>
      <c r="B180" s="68" t="str">
        <f>個人申込書!AI62</f>
        <v/>
      </c>
      <c r="C180" s="68" t="str">
        <f>個人申込書!AM62</f>
        <v/>
      </c>
      <c r="D180" s="68" t="str">
        <f>個人申込書!AD62</f>
        <v/>
      </c>
      <c r="E180" s="68">
        <v>0</v>
      </c>
      <c r="F180" s="68">
        <v>5</v>
      </c>
      <c r="G180" s="68" t="str">
        <f>個人申込書!AQ62</f>
        <v>999:99.99</v>
      </c>
    </row>
    <row r="181" spans="1:7">
      <c r="A181" s="68" t="str">
        <f>IF(B181="","",個人申込書!Z63)</f>
        <v/>
      </c>
      <c r="B181" s="68" t="str">
        <f>個人申込書!AI63</f>
        <v/>
      </c>
      <c r="C181" s="68" t="str">
        <f>個人申込書!AM63</f>
        <v/>
      </c>
      <c r="D181" s="68" t="str">
        <f>個人申込書!AD63</f>
        <v/>
      </c>
      <c r="E181" s="68">
        <v>0</v>
      </c>
      <c r="F181" s="68">
        <v>5</v>
      </c>
      <c r="G181" s="68" t="str">
        <f>個人申込書!AQ63</f>
        <v>999:99.99</v>
      </c>
    </row>
    <row r="182" spans="1:7">
      <c r="A182" s="68" t="str">
        <f>IF(B182="","",個人申込書!Z64)</f>
        <v/>
      </c>
      <c r="B182" s="68" t="str">
        <f>個人申込書!AI64</f>
        <v/>
      </c>
      <c r="C182" s="68" t="str">
        <f>個人申込書!AM64</f>
        <v/>
      </c>
      <c r="D182" s="68" t="str">
        <f>個人申込書!AD64</f>
        <v/>
      </c>
      <c r="E182" s="68">
        <v>0</v>
      </c>
      <c r="F182" s="68">
        <v>5</v>
      </c>
      <c r="G182" s="68" t="str">
        <f>個人申込書!AQ64</f>
        <v>999:99.99</v>
      </c>
    </row>
    <row r="183" spans="1:7">
      <c r="A183" s="69" t="str">
        <f>IF(B183="","",個人申込書!Z65)</f>
        <v/>
      </c>
      <c r="B183" s="69" t="str">
        <f>個人申込書!AI65</f>
        <v/>
      </c>
      <c r="C183" s="69" t="str">
        <f>個人申込書!AM65</f>
        <v/>
      </c>
      <c r="D183" s="69" t="str">
        <f>個人申込書!AD65</f>
        <v/>
      </c>
      <c r="E183" s="69">
        <v>0</v>
      </c>
      <c r="F183" s="69">
        <v>5</v>
      </c>
      <c r="G183" s="69" t="str">
        <f>個人申込書!AQ65</f>
        <v>999:99.99</v>
      </c>
    </row>
    <row r="184" spans="1:7">
      <c r="A184" s="68"/>
      <c r="B184" s="68"/>
      <c r="C184" s="68"/>
      <c r="D184" s="68"/>
      <c r="E184" s="68"/>
      <c r="F184" s="68"/>
      <c r="G184" s="68"/>
    </row>
    <row r="185" spans="1:7">
      <c r="A185" s="69"/>
      <c r="B185" s="69"/>
      <c r="C185" s="69"/>
      <c r="D185" s="69"/>
      <c r="E185" s="69"/>
      <c r="F185" s="69"/>
      <c r="G185" s="69"/>
    </row>
    <row r="186" spans="1:7">
      <c r="A186" s="68" t="str">
        <f>IF(B186="","",個人申込書!Z68)</f>
        <v/>
      </c>
      <c r="B186" s="68" t="str">
        <f>個人申込書!AI68</f>
        <v/>
      </c>
      <c r="C186" s="68" t="str">
        <f>個人申込書!AM68</f>
        <v/>
      </c>
      <c r="D186" s="68" t="str">
        <f>個人申込書!AD68</f>
        <v/>
      </c>
      <c r="E186" s="68">
        <v>0</v>
      </c>
      <c r="F186" s="68">
        <v>0</v>
      </c>
      <c r="G186" s="68" t="str">
        <f>個人申込書!AQ68</f>
        <v>999:99.99</v>
      </c>
    </row>
    <row r="187" spans="1:7">
      <c r="A187" s="68" t="str">
        <f>IF(B187="","",個人申込書!Z69)</f>
        <v/>
      </c>
      <c r="B187" s="68" t="str">
        <f>個人申込書!AI69</f>
        <v/>
      </c>
      <c r="C187" s="68" t="str">
        <f>個人申込書!AM69</f>
        <v/>
      </c>
      <c r="D187" s="68" t="str">
        <f>個人申込書!AD69</f>
        <v/>
      </c>
      <c r="E187" s="68">
        <v>0</v>
      </c>
      <c r="F187" s="68">
        <v>0</v>
      </c>
      <c r="G187" s="68" t="str">
        <f>個人申込書!AQ69</f>
        <v>999:99.99</v>
      </c>
    </row>
    <row r="188" spans="1:7">
      <c r="A188" s="68" t="str">
        <f>IF(B188="","",個人申込書!Z70)</f>
        <v/>
      </c>
      <c r="B188" s="68" t="str">
        <f>個人申込書!AI70</f>
        <v/>
      </c>
      <c r="C188" s="68" t="str">
        <f>個人申込書!AM70</f>
        <v/>
      </c>
      <c r="D188" s="68" t="str">
        <f>個人申込書!AD70</f>
        <v/>
      </c>
      <c r="E188" s="68">
        <v>0</v>
      </c>
      <c r="F188" s="68">
        <v>0</v>
      </c>
      <c r="G188" s="68" t="str">
        <f>個人申込書!AQ70</f>
        <v>999:99.99</v>
      </c>
    </row>
    <row r="189" spans="1:7">
      <c r="A189" s="68" t="str">
        <f>IF(B189="","",個人申込書!Z71)</f>
        <v/>
      </c>
      <c r="B189" s="68" t="str">
        <f>個人申込書!AI71</f>
        <v/>
      </c>
      <c r="C189" s="68" t="str">
        <f>個人申込書!AM71</f>
        <v/>
      </c>
      <c r="D189" s="68" t="str">
        <f>個人申込書!AD71</f>
        <v/>
      </c>
      <c r="E189" s="68">
        <v>0</v>
      </c>
      <c r="F189" s="68">
        <v>0</v>
      </c>
      <c r="G189" s="68" t="str">
        <f>個人申込書!AQ71</f>
        <v>999:99.99</v>
      </c>
    </row>
    <row r="190" spans="1:7">
      <c r="A190" s="68" t="str">
        <f>IF(B190="","",個人申込書!Z72)</f>
        <v/>
      </c>
      <c r="B190" s="68" t="str">
        <f>個人申込書!AI72</f>
        <v/>
      </c>
      <c r="C190" s="68" t="str">
        <f>個人申込書!AM72</f>
        <v/>
      </c>
      <c r="D190" s="68" t="str">
        <f>個人申込書!AD72</f>
        <v/>
      </c>
      <c r="E190" s="68">
        <v>0</v>
      </c>
      <c r="F190" s="68">
        <v>0</v>
      </c>
      <c r="G190" s="68" t="str">
        <f>個人申込書!AQ72</f>
        <v>999:99.99</v>
      </c>
    </row>
    <row r="191" spans="1:7">
      <c r="A191" s="68" t="str">
        <f>IF(B191="","",個人申込書!Z73)</f>
        <v/>
      </c>
      <c r="B191" s="68" t="str">
        <f>個人申込書!AI73</f>
        <v/>
      </c>
      <c r="C191" s="68" t="str">
        <f>個人申込書!AM73</f>
        <v/>
      </c>
      <c r="D191" s="68" t="str">
        <f>個人申込書!AD73</f>
        <v/>
      </c>
      <c r="E191" s="68">
        <v>0</v>
      </c>
      <c r="F191" s="68">
        <v>0</v>
      </c>
      <c r="G191" s="68" t="str">
        <f>個人申込書!AQ73</f>
        <v>999:99.99</v>
      </c>
    </row>
    <row r="192" spans="1:7">
      <c r="A192" s="68" t="str">
        <f>IF(B192="","",個人申込書!Z74)</f>
        <v/>
      </c>
      <c r="B192" s="68" t="str">
        <f>個人申込書!AI74</f>
        <v/>
      </c>
      <c r="C192" s="68" t="str">
        <f>個人申込書!AM74</f>
        <v/>
      </c>
      <c r="D192" s="68" t="str">
        <f>個人申込書!AD74</f>
        <v/>
      </c>
      <c r="E192" s="68">
        <v>0</v>
      </c>
      <c r="F192" s="68">
        <v>0</v>
      </c>
      <c r="G192" s="68" t="str">
        <f>個人申込書!AQ74</f>
        <v>999:99.99</v>
      </c>
    </row>
    <row r="193" spans="1:7">
      <c r="A193" s="68" t="str">
        <f>IF(B193="","",個人申込書!Z75)</f>
        <v/>
      </c>
      <c r="B193" s="68" t="str">
        <f>個人申込書!AI75</f>
        <v/>
      </c>
      <c r="C193" s="68" t="str">
        <f>個人申込書!AM75</f>
        <v/>
      </c>
      <c r="D193" s="68" t="str">
        <f>個人申込書!AD75</f>
        <v/>
      </c>
      <c r="E193" s="68">
        <v>0</v>
      </c>
      <c r="F193" s="68">
        <v>0</v>
      </c>
      <c r="G193" s="68" t="str">
        <f>個人申込書!AQ75</f>
        <v>999:99.99</v>
      </c>
    </row>
    <row r="194" spans="1:7">
      <c r="A194" s="68" t="str">
        <f>IF(B194="","",個人申込書!Z76)</f>
        <v/>
      </c>
      <c r="B194" s="68" t="str">
        <f>個人申込書!AI76</f>
        <v/>
      </c>
      <c r="C194" s="68" t="str">
        <f>個人申込書!AM76</f>
        <v/>
      </c>
      <c r="D194" s="68" t="str">
        <f>個人申込書!AD76</f>
        <v/>
      </c>
      <c r="E194" s="68">
        <v>0</v>
      </c>
      <c r="F194" s="68">
        <v>0</v>
      </c>
      <c r="G194" s="68" t="str">
        <f>個人申込書!AQ76</f>
        <v>999:99.99</v>
      </c>
    </row>
    <row r="195" spans="1:7">
      <c r="A195" s="68" t="str">
        <f>IF(B195="","",個人申込書!Z77)</f>
        <v/>
      </c>
      <c r="B195" s="68" t="str">
        <f>個人申込書!AI77</f>
        <v/>
      </c>
      <c r="C195" s="68" t="str">
        <f>個人申込書!AM77</f>
        <v/>
      </c>
      <c r="D195" s="68" t="str">
        <f>個人申込書!AD77</f>
        <v/>
      </c>
      <c r="E195" s="68">
        <v>0</v>
      </c>
      <c r="F195" s="68">
        <v>0</v>
      </c>
      <c r="G195" s="68" t="str">
        <f>個人申込書!AQ77</f>
        <v>999:99.99</v>
      </c>
    </row>
    <row r="196" spans="1:7">
      <c r="A196" s="68" t="str">
        <f>IF(B196="","",個人申込書!Z78)</f>
        <v/>
      </c>
      <c r="B196" s="68" t="str">
        <f>個人申込書!AI78</f>
        <v/>
      </c>
      <c r="C196" s="68" t="str">
        <f>個人申込書!AM78</f>
        <v/>
      </c>
      <c r="D196" s="68" t="str">
        <f>個人申込書!AD78</f>
        <v/>
      </c>
      <c r="E196" s="68">
        <v>0</v>
      </c>
      <c r="F196" s="68">
        <v>0</v>
      </c>
      <c r="G196" s="68" t="str">
        <f>個人申込書!AQ78</f>
        <v>999:99.99</v>
      </c>
    </row>
    <row r="197" spans="1:7">
      <c r="A197" s="68" t="str">
        <f>IF(B197="","",個人申込書!Z79)</f>
        <v/>
      </c>
      <c r="B197" s="68" t="str">
        <f>個人申込書!AI79</f>
        <v/>
      </c>
      <c r="C197" s="68" t="str">
        <f>個人申込書!AM79</f>
        <v/>
      </c>
      <c r="D197" s="68" t="str">
        <f>個人申込書!AD79</f>
        <v/>
      </c>
      <c r="E197" s="68">
        <v>0</v>
      </c>
      <c r="F197" s="68">
        <v>0</v>
      </c>
      <c r="G197" s="68" t="str">
        <f>個人申込書!AQ79</f>
        <v>999:99.99</v>
      </c>
    </row>
    <row r="198" spans="1:7">
      <c r="A198" s="68" t="str">
        <f>IF(B198="","",個人申込書!Z80)</f>
        <v/>
      </c>
      <c r="B198" s="68" t="str">
        <f>個人申込書!AI80</f>
        <v/>
      </c>
      <c r="C198" s="68" t="str">
        <f>個人申込書!AM80</f>
        <v/>
      </c>
      <c r="D198" s="68" t="str">
        <f>個人申込書!AD80</f>
        <v/>
      </c>
      <c r="E198" s="68">
        <v>0</v>
      </c>
      <c r="F198" s="68">
        <v>0</v>
      </c>
      <c r="G198" s="68" t="str">
        <f>個人申込書!AQ80</f>
        <v>999:99.99</v>
      </c>
    </row>
    <row r="199" spans="1:7">
      <c r="A199" s="68" t="str">
        <f>IF(B199="","",個人申込書!Z81)</f>
        <v/>
      </c>
      <c r="B199" s="68" t="str">
        <f>個人申込書!AI81</f>
        <v/>
      </c>
      <c r="C199" s="68" t="str">
        <f>個人申込書!AM81</f>
        <v/>
      </c>
      <c r="D199" s="68" t="str">
        <f>個人申込書!AD81</f>
        <v/>
      </c>
      <c r="E199" s="68">
        <v>0</v>
      </c>
      <c r="F199" s="68">
        <v>0</v>
      </c>
      <c r="G199" s="68" t="str">
        <f>個人申込書!AQ81</f>
        <v>999:99.99</v>
      </c>
    </row>
    <row r="200" spans="1:7">
      <c r="A200" s="68" t="str">
        <f>IF(B200="","",個人申込書!Z82)</f>
        <v/>
      </c>
      <c r="B200" s="68" t="str">
        <f>個人申込書!AI82</f>
        <v/>
      </c>
      <c r="C200" s="68" t="str">
        <f>個人申込書!AM82</f>
        <v/>
      </c>
      <c r="D200" s="68" t="str">
        <f>個人申込書!AD82</f>
        <v/>
      </c>
      <c r="E200" s="68">
        <v>0</v>
      </c>
      <c r="F200" s="68">
        <v>0</v>
      </c>
      <c r="G200" s="68" t="str">
        <f>個人申込書!AQ82</f>
        <v>999:99.99</v>
      </c>
    </row>
    <row r="201" spans="1:7">
      <c r="A201" s="68" t="str">
        <f>IF(B201="","",個人申込書!Z83)</f>
        <v/>
      </c>
      <c r="B201" s="68" t="str">
        <f>個人申込書!AI83</f>
        <v/>
      </c>
      <c r="C201" s="68" t="str">
        <f>個人申込書!AM83</f>
        <v/>
      </c>
      <c r="D201" s="68" t="str">
        <f>個人申込書!AD83</f>
        <v/>
      </c>
      <c r="E201" s="68">
        <v>0</v>
      </c>
      <c r="F201" s="68">
        <v>0</v>
      </c>
      <c r="G201" s="68" t="str">
        <f>個人申込書!AQ83</f>
        <v>999:99.99</v>
      </c>
    </row>
    <row r="202" spans="1:7">
      <c r="A202" s="68" t="str">
        <f>IF(B202="","",個人申込書!Z84)</f>
        <v/>
      </c>
      <c r="B202" s="68" t="str">
        <f>個人申込書!AI84</f>
        <v/>
      </c>
      <c r="C202" s="68" t="str">
        <f>個人申込書!AM84</f>
        <v/>
      </c>
      <c r="D202" s="68" t="str">
        <f>個人申込書!AD84</f>
        <v/>
      </c>
      <c r="E202" s="68">
        <v>0</v>
      </c>
      <c r="F202" s="68">
        <v>0</v>
      </c>
      <c r="G202" s="68" t="str">
        <f>個人申込書!AQ84</f>
        <v>999:99.99</v>
      </c>
    </row>
    <row r="203" spans="1:7">
      <c r="A203" s="68" t="str">
        <f>IF(B203="","",個人申込書!Z85)</f>
        <v/>
      </c>
      <c r="B203" s="68" t="str">
        <f>個人申込書!AI85</f>
        <v/>
      </c>
      <c r="C203" s="68" t="str">
        <f>個人申込書!AM85</f>
        <v/>
      </c>
      <c r="D203" s="68" t="str">
        <f>個人申込書!AD85</f>
        <v/>
      </c>
      <c r="E203" s="68">
        <v>0</v>
      </c>
      <c r="F203" s="68">
        <v>0</v>
      </c>
      <c r="G203" s="68" t="str">
        <f>個人申込書!AQ85</f>
        <v>999:99.99</v>
      </c>
    </row>
    <row r="204" spans="1:7">
      <c r="A204" s="68" t="str">
        <f>IF(B204="","",個人申込書!Z86)</f>
        <v/>
      </c>
      <c r="B204" s="68" t="str">
        <f>個人申込書!AI86</f>
        <v/>
      </c>
      <c r="C204" s="68" t="str">
        <f>個人申込書!AM86</f>
        <v/>
      </c>
      <c r="D204" s="68" t="str">
        <f>個人申込書!AD86</f>
        <v/>
      </c>
      <c r="E204" s="68">
        <v>0</v>
      </c>
      <c r="F204" s="68">
        <v>0</v>
      </c>
      <c r="G204" s="68" t="str">
        <f>個人申込書!AQ86</f>
        <v>999:99.99</v>
      </c>
    </row>
    <row r="205" spans="1:7">
      <c r="A205" s="68" t="str">
        <f>IF(B205="","",個人申込書!Z87)</f>
        <v/>
      </c>
      <c r="B205" s="68" t="str">
        <f>個人申込書!AI87</f>
        <v/>
      </c>
      <c r="C205" s="68" t="str">
        <f>個人申込書!AM87</f>
        <v/>
      </c>
      <c r="D205" s="68" t="str">
        <f>個人申込書!AD87</f>
        <v/>
      </c>
      <c r="E205" s="68">
        <v>0</v>
      </c>
      <c r="F205" s="68">
        <v>0</v>
      </c>
      <c r="G205" s="68" t="str">
        <f>個人申込書!AQ87</f>
        <v>999:99.99</v>
      </c>
    </row>
    <row r="206" spans="1:7">
      <c r="A206" s="68" t="str">
        <f>IF(B206="","",個人申込書!Z88)</f>
        <v/>
      </c>
      <c r="B206" s="68" t="str">
        <f>個人申込書!AI88</f>
        <v/>
      </c>
      <c r="C206" s="68" t="str">
        <f>個人申込書!AM88</f>
        <v/>
      </c>
      <c r="D206" s="68" t="str">
        <f>個人申込書!AD88</f>
        <v/>
      </c>
      <c r="E206" s="68">
        <v>0</v>
      </c>
      <c r="F206" s="68">
        <v>0</v>
      </c>
      <c r="G206" s="68" t="str">
        <f>個人申込書!AQ88</f>
        <v>999:99.99</v>
      </c>
    </row>
    <row r="207" spans="1:7">
      <c r="A207" s="68" t="str">
        <f>IF(B207="","",個人申込書!Z89)</f>
        <v/>
      </c>
      <c r="B207" s="68" t="str">
        <f>個人申込書!AI89</f>
        <v/>
      </c>
      <c r="C207" s="68" t="str">
        <f>個人申込書!AM89</f>
        <v/>
      </c>
      <c r="D207" s="68" t="str">
        <f>個人申込書!AD89</f>
        <v/>
      </c>
      <c r="E207" s="68">
        <v>0</v>
      </c>
      <c r="F207" s="68">
        <v>0</v>
      </c>
      <c r="G207" s="68" t="str">
        <f>個人申込書!AQ89</f>
        <v>999:99.99</v>
      </c>
    </row>
    <row r="208" spans="1:7">
      <c r="A208" s="68" t="str">
        <f>IF(B208="","",個人申込書!Z90)</f>
        <v/>
      </c>
      <c r="B208" s="68" t="str">
        <f>個人申込書!AI90</f>
        <v/>
      </c>
      <c r="C208" s="68" t="str">
        <f>個人申込書!AM90</f>
        <v/>
      </c>
      <c r="D208" s="68" t="str">
        <f>個人申込書!AD90</f>
        <v/>
      </c>
      <c r="E208" s="68">
        <v>0</v>
      </c>
      <c r="F208" s="68">
        <v>0</v>
      </c>
      <c r="G208" s="68" t="str">
        <f>個人申込書!AQ90</f>
        <v>999:99.99</v>
      </c>
    </row>
    <row r="209" spans="1:7">
      <c r="A209" s="68" t="str">
        <f>IF(B209="","",個人申込書!Z91)</f>
        <v/>
      </c>
      <c r="B209" s="68" t="str">
        <f>個人申込書!AI91</f>
        <v/>
      </c>
      <c r="C209" s="68" t="str">
        <f>個人申込書!AM91</f>
        <v/>
      </c>
      <c r="D209" s="68" t="str">
        <f>個人申込書!AD91</f>
        <v/>
      </c>
      <c r="E209" s="68">
        <v>0</v>
      </c>
      <c r="F209" s="68">
        <v>0</v>
      </c>
      <c r="G209" s="68" t="str">
        <f>個人申込書!AQ91</f>
        <v>999:99.99</v>
      </c>
    </row>
    <row r="210" spans="1:7">
      <c r="A210" s="68" t="str">
        <f>IF(B210="","",個人申込書!Z92)</f>
        <v/>
      </c>
      <c r="B210" s="68" t="str">
        <f>個人申込書!AI92</f>
        <v/>
      </c>
      <c r="C210" s="68" t="str">
        <f>個人申込書!AM92</f>
        <v/>
      </c>
      <c r="D210" s="68" t="str">
        <f>個人申込書!AD92</f>
        <v/>
      </c>
      <c r="E210" s="68">
        <v>0</v>
      </c>
      <c r="F210" s="68">
        <v>0</v>
      </c>
      <c r="G210" s="68" t="str">
        <f>個人申込書!AQ92</f>
        <v>999:99.99</v>
      </c>
    </row>
    <row r="211" spans="1:7">
      <c r="A211" s="68" t="str">
        <f>IF(B211="","",個人申込書!Z93)</f>
        <v/>
      </c>
      <c r="B211" s="68" t="str">
        <f>個人申込書!AI93</f>
        <v/>
      </c>
      <c r="C211" s="68" t="str">
        <f>個人申込書!AM93</f>
        <v/>
      </c>
      <c r="D211" s="68" t="str">
        <f>個人申込書!AD93</f>
        <v/>
      </c>
      <c r="E211" s="68">
        <v>0</v>
      </c>
      <c r="F211" s="68">
        <v>0</v>
      </c>
      <c r="G211" s="68" t="str">
        <f>個人申込書!AQ93</f>
        <v>999:99.99</v>
      </c>
    </row>
    <row r="212" spans="1:7">
      <c r="A212" s="68" t="str">
        <f>IF(B212="","",個人申込書!Z94)</f>
        <v/>
      </c>
      <c r="B212" s="68" t="str">
        <f>個人申込書!AI94</f>
        <v/>
      </c>
      <c r="C212" s="68" t="str">
        <f>個人申込書!AM94</f>
        <v/>
      </c>
      <c r="D212" s="68" t="str">
        <f>個人申込書!AD94</f>
        <v/>
      </c>
      <c r="E212" s="68">
        <v>0</v>
      </c>
      <c r="F212" s="68">
        <v>0</v>
      </c>
      <c r="G212" s="68" t="str">
        <f>個人申込書!AQ94</f>
        <v>999:99.99</v>
      </c>
    </row>
    <row r="213" spans="1:7">
      <c r="A213" s="68" t="str">
        <f>IF(B213="","",個人申込書!Z95)</f>
        <v/>
      </c>
      <c r="B213" s="68" t="str">
        <f>個人申込書!AI95</f>
        <v/>
      </c>
      <c r="C213" s="68" t="str">
        <f>個人申込書!AM95</f>
        <v/>
      </c>
      <c r="D213" s="68" t="str">
        <f>個人申込書!AD95</f>
        <v/>
      </c>
      <c r="E213" s="68">
        <v>0</v>
      </c>
      <c r="F213" s="68">
        <v>0</v>
      </c>
      <c r="G213" s="68" t="str">
        <f>個人申込書!AQ95</f>
        <v>999:99.99</v>
      </c>
    </row>
    <row r="214" spans="1:7">
      <c r="A214" s="68" t="str">
        <f>IF(B214="","",個人申込書!Z96)</f>
        <v/>
      </c>
      <c r="B214" s="68" t="str">
        <f>個人申込書!AI96</f>
        <v/>
      </c>
      <c r="C214" s="68" t="str">
        <f>個人申込書!AM96</f>
        <v/>
      </c>
      <c r="D214" s="68" t="str">
        <f>個人申込書!AD96</f>
        <v/>
      </c>
      <c r="E214" s="68">
        <v>0</v>
      </c>
      <c r="F214" s="68">
        <v>0</v>
      </c>
      <c r="G214" s="68" t="str">
        <f>個人申込書!AQ96</f>
        <v>999:99.99</v>
      </c>
    </row>
    <row r="215" spans="1:7">
      <c r="A215" s="68" t="str">
        <f>IF(B215="","",個人申込書!Z97)</f>
        <v/>
      </c>
      <c r="B215" s="68" t="str">
        <f>個人申込書!AI97</f>
        <v/>
      </c>
      <c r="C215" s="68" t="str">
        <f>個人申込書!AM97</f>
        <v/>
      </c>
      <c r="D215" s="68" t="str">
        <f>個人申込書!AD97</f>
        <v/>
      </c>
      <c r="E215" s="68">
        <v>0</v>
      </c>
      <c r="F215" s="68">
        <v>0</v>
      </c>
      <c r="G215" s="68" t="str">
        <f>個人申込書!AQ97</f>
        <v>999:99.99</v>
      </c>
    </row>
    <row r="216" spans="1:7">
      <c r="A216" s="68" t="str">
        <f>IF(B216="","",個人申込書!Z98)</f>
        <v/>
      </c>
      <c r="B216" s="68" t="str">
        <f>個人申込書!AI98</f>
        <v/>
      </c>
      <c r="C216" s="68" t="str">
        <f>個人申込書!AM98</f>
        <v/>
      </c>
      <c r="D216" s="68" t="str">
        <f>個人申込書!AD98</f>
        <v/>
      </c>
      <c r="E216" s="68">
        <v>0</v>
      </c>
      <c r="F216" s="68">
        <v>0</v>
      </c>
      <c r="G216" s="68" t="str">
        <f>個人申込書!AQ98</f>
        <v>999:99.99</v>
      </c>
    </row>
    <row r="217" spans="1:7">
      <c r="A217" s="68" t="str">
        <f>IF(B217="","",個人申込書!Z99)</f>
        <v/>
      </c>
      <c r="B217" s="68" t="str">
        <f>個人申込書!AI99</f>
        <v/>
      </c>
      <c r="C217" s="68" t="str">
        <f>個人申込書!AM99</f>
        <v/>
      </c>
      <c r="D217" s="68" t="str">
        <f>個人申込書!AD99</f>
        <v/>
      </c>
      <c r="E217" s="68">
        <v>0</v>
      </c>
      <c r="F217" s="68">
        <v>0</v>
      </c>
      <c r="G217" s="68" t="str">
        <f>個人申込書!AQ99</f>
        <v>999:99.99</v>
      </c>
    </row>
    <row r="218" spans="1:7">
      <c r="A218" s="68" t="str">
        <f>IF(B218="","",個人申込書!Z100)</f>
        <v/>
      </c>
      <c r="B218" s="68" t="str">
        <f>個人申込書!AI100</f>
        <v/>
      </c>
      <c r="C218" s="68" t="str">
        <f>個人申込書!AM100</f>
        <v/>
      </c>
      <c r="D218" s="68" t="str">
        <f>個人申込書!AD100</f>
        <v/>
      </c>
      <c r="E218" s="68">
        <v>0</v>
      </c>
      <c r="F218" s="68">
        <v>0</v>
      </c>
      <c r="G218" s="68" t="str">
        <f>個人申込書!AQ100</f>
        <v>999:99.99</v>
      </c>
    </row>
    <row r="219" spans="1:7">
      <c r="A219" s="68" t="str">
        <f>IF(B219="","",個人申込書!Z101)</f>
        <v/>
      </c>
      <c r="B219" s="68" t="str">
        <f>個人申込書!AI101</f>
        <v/>
      </c>
      <c r="C219" s="68" t="str">
        <f>個人申込書!AM101</f>
        <v/>
      </c>
      <c r="D219" s="68" t="str">
        <f>個人申込書!AD101</f>
        <v/>
      </c>
      <c r="E219" s="68">
        <v>0</v>
      </c>
      <c r="F219" s="68">
        <v>0</v>
      </c>
      <c r="G219" s="68" t="str">
        <f>個人申込書!AQ101</f>
        <v>999:99.99</v>
      </c>
    </row>
    <row r="220" spans="1:7">
      <c r="A220" s="68" t="str">
        <f>IF(B220="","",個人申込書!Z102)</f>
        <v/>
      </c>
      <c r="B220" s="68" t="str">
        <f>個人申込書!AI102</f>
        <v/>
      </c>
      <c r="C220" s="68" t="str">
        <f>個人申込書!AM102</f>
        <v/>
      </c>
      <c r="D220" s="68" t="str">
        <f>個人申込書!AD102</f>
        <v/>
      </c>
      <c r="E220" s="68">
        <v>0</v>
      </c>
      <c r="F220" s="68">
        <v>0</v>
      </c>
      <c r="G220" s="68" t="str">
        <f>個人申込書!AQ102</f>
        <v>999:99.99</v>
      </c>
    </row>
    <row r="221" spans="1:7">
      <c r="A221" s="68" t="str">
        <f>IF(B221="","",個人申込書!Z103)</f>
        <v/>
      </c>
      <c r="B221" s="68" t="str">
        <f>個人申込書!AI103</f>
        <v/>
      </c>
      <c r="C221" s="68" t="str">
        <f>個人申込書!AM103</f>
        <v/>
      </c>
      <c r="D221" s="68" t="str">
        <f>個人申込書!AD103</f>
        <v/>
      </c>
      <c r="E221" s="68">
        <v>0</v>
      </c>
      <c r="F221" s="68">
        <v>0</v>
      </c>
      <c r="G221" s="68" t="str">
        <f>個人申込書!AQ103</f>
        <v>999:99.99</v>
      </c>
    </row>
    <row r="222" spans="1:7">
      <c r="A222" s="68" t="str">
        <f>IF(B222="","",個人申込書!Z104)</f>
        <v/>
      </c>
      <c r="B222" s="68" t="str">
        <f>個人申込書!AI104</f>
        <v/>
      </c>
      <c r="C222" s="68" t="str">
        <f>個人申込書!AM104</f>
        <v/>
      </c>
      <c r="D222" s="68" t="str">
        <f>個人申込書!AD104</f>
        <v/>
      </c>
      <c r="E222" s="68">
        <v>0</v>
      </c>
      <c r="F222" s="68">
        <v>0</v>
      </c>
      <c r="G222" s="68" t="str">
        <f>個人申込書!AQ104</f>
        <v>999:99.99</v>
      </c>
    </row>
    <row r="223" spans="1:7">
      <c r="A223" s="68" t="str">
        <f>IF(B223="","",個人申込書!Z105)</f>
        <v/>
      </c>
      <c r="B223" s="68" t="str">
        <f>個人申込書!AI105</f>
        <v/>
      </c>
      <c r="C223" s="68" t="str">
        <f>個人申込書!AM105</f>
        <v/>
      </c>
      <c r="D223" s="68" t="str">
        <f>個人申込書!AD105</f>
        <v/>
      </c>
      <c r="E223" s="68">
        <v>0</v>
      </c>
      <c r="F223" s="68">
        <v>0</v>
      </c>
      <c r="G223" s="68" t="str">
        <f>個人申込書!AQ105</f>
        <v>999:99.99</v>
      </c>
    </row>
    <row r="224" spans="1:7">
      <c r="A224" s="68" t="str">
        <f>IF(B224="","",個人申込書!Z106)</f>
        <v/>
      </c>
      <c r="B224" s="68" t="str">
        <f>個人申込書!AI106</f>
        <v/>
      </c>
      <c r="C224" s="68" t="str">
        <f>個人申込書!AM106</f>
        <v/>
      </c>
      <c r="D224" s="68" t="str">
        <f>個人申込書!AD106</f>
        <v/>
      </c>
      <c r="E224" s="68">
        <v>0</v>
      </c>
      <c r="F224" s="68">
        <v>0</v>
      </c>
      <c r="G224" s="68" t="str">
        <f>個人申込書!AQ106</f>
        <v>999:99.99</v>
      </c>
    </row>
    <row r="225" spans="1:7">
      <c r="A225" s="68" t="str">
        <f>IF(B225="","",個人申込書!Z107)</f>
        <v/>
      </c>
      <c r="B225" s="68" t="str">
        <f>個人申込書!AI107</f>
        <v/>
      </c>
      <c r="C225" s="68" t="str">
        <f>個人申込書!AM107</f>
        <v/>
      </c>
      <c r="D225" s="68" t="str">
        <f>個人申込書!AD107</f>
        <v/>
      </c>
      <c r="E225" s="68">
        <v>0</v>
      </c>
      <c r="F225" s="68">
        <v>0</v>
      </c>
      <c r="G225" s="68" t="str">
        <f>個人申込書!AQ107</f>
        <v>999:99.99</v>
      </c>
    </row>
    <row r="226" spans="1:7">
      <c r="A226" s="68" t="str">
        <f>IF(B226="","",個人申込書!Z108)</f>
        <v/>
      </c>
      <c r="B226" s="68" t="str">
        <f>個人申込書!AI108</f>
        <v/>
      </c>
      <c r="C226" s="68" t="str">
        <f>個人申込書!AM108</f>
        <v/>
      </c>
      <c r="D226" s="68" t="str">
        <f>個人申込書!AD108</f>
        <v/>
      </c>
      <c r="E226" s="68">
        <v>0</v>
      </c>
      <c r="F226" s="68">
        <v>0</v>
      </c>
      <c r="G226" s="68" t="str">
        <f>個人申込書!AQ108</f>
        <v>999:99.99</v>
      </c>
    </row>
    <row r="227" spans="1:7">
      <c r="A227" s="68" t="str">
        <f>IF(B227="","",個人申込書!Z109)</f>
        <v/>
      </c>
      <c r="B227" s="68" t="str">
        <f>個人申込書!AI109</f>
        <v/>
      </c>
      <c r="C227" s="68" t="str">
        <f>個人申込書!AM109</f>
        <v/>
      </c>
      <c r="D227" s="68" t="str">
        <f>個人申込書!AD109</f>
        <v/>
      </c>
      <c r="E227" s="68">
        <v>0</v>
      </c>
      <c r="F227" s="68">
        <v>0</v>
      </c>
      <c r="G227" s="68" t="str">
        <f>個人申込書!AQ109</f>
        <v>999:99.99</v>
      </c>
    </row>
    <row r="228" spans="1:7">
      <c r="A228" s="68" t="str">
        <f>IF(B228="","",個人申込書!Z110)</f>
        <v/>
      </c>
      <c r="B228" s="68" t="str">
        <f>個人申込書!AI110</f>
        <v/>
      </c>
      <c r="C228" s="68" t="str">
        <f>個人申込書!AM110</f>
        <v/>
      </c>
      <c r="D228" s="68" t="str">
        <f>個人申込書!AD110</f>
        <v/>
      </c>
      <c r="E228" s="68">
        <v>0</v>
      </c>
      <c r="F228" s="68">
        <v>0</v>
      </c>
      <c r="G228" s="68" t="str">
        <f>個人申込書!AQ110</f>
        <v>999:99.99</v>
      </c>
    </row>
    <row r="229" spans="1:7">
      <c r="A229" s="68" t="str">
        <f>IF(B229="","",個人申込書!Z111)</f>
        <v/>
      </c>
      <c r="B229" s="68" t="str">
        <f>個人申込書!AI111</f>
        <v/>
      </c>
      <c r="C229" s="68" t="str">
        <f>個人申込書!AM111</f>
        <v/>
      </c>
      <c r="D229" s="68" t="str">
        <f>個人申込書!AD111</f>
        <v/>
      </c>
      <c r="E229" s="68">
        <v>0</v>
      </c>
      <c r="F229" s="68">
        <v>0</v>
      </c>
      <c r="G229" s="68" t="str">
        <f>個人申込書!AQ111</f>
        <v>999:99.99</v>
      </c>
    </row>
    <row r="230" spans="1:7">
      <c r="A230" s="68" t="str">
        <f>IF(B230="","",個人申込書!Z112)</f>
        <v/>
      </c>
      <c r="B230" s="68" t="str">
        <f>個人申込書!AI112</f>
        <v/>
      </c>
      <c r="C230" s="68" t="str">
        <f>個人申込書!AM112</f>
        <v/>
      </c>
      <c r="D230" s="68" t="str">
        <f>個人申込書!AD112</f>
        <v/>
      </c>
      <c r="E230" s="68">
        <v>0</v>
      </c>
      <c r="F230" s="68">
        <v>0</v>
      </c>
      <c r="G230" s="68" t="str">
        <f>個人申込書!AQ112</f>
        <v>999:99.99</v>
      </c>
    </row>
    <row r="231" spans="1:7">
      <c r="A231" s="68" t="str">
        <f>IF(B231="","",個人申込書!Z113)</f>
        <v/>
      </c>
      <c r="B231" s="68" t="str">
        <f>個人申込書!AI113</f>
        <v/>
      </c>
      <c r="C231" s="68" t="str">
        <f>個人申込書!AM113</f>
        <v/>
      </c>
      <c r="D231" s="68" t="str">
        <f>個人申込書!AD113</f>
        <v/>
      </c>
      <c r="E231" s="68">
        <v>0</v>
      </c>
      <c r="F231" s="68">
        <v>0</v>
      </c>
      <c r="G231" s="68" t="str">
        <f>個人申込書!AQ113</f>
        <v>999:99.99</v>
      </c>
    </row>
    <row r="232" spans="1:7">
      <c r="A232" s="68" t="str">
        <f>IF(B232="","",個人申込書!Z114)</f>
        <v/>
      </c>
      <c r="B232" s="68" t="str">
        <f>個人申込書!AI114</f>
        <v/>
      </c>
      <c r="C232" s="68" t="str">
        <f>個人申込書!AM114</f>
        <v/>
      </c>
      <c r="D232" s="68" t="str">
        <f>個人申込書!AD114</f>
        <v/>
      </c>
      <c r="E232" s="68">
        <v>0</v>
      </c>
      <c r="F232" s="68">
        <v>0</v>
      </c>
      <c r="G232" s="68" t="str">
        <f>個人申込書!AQ114</f>
        <v>999:99.99</v>
      </c>
    </row>
    <row r="233" spans="1:7">
      <c r="A233" s="68" t="str">
        <f>IF(B233="","",個人申込書!Z115)</f>
        <v/>
      </c>
      <c r="B233" s="68" t="str">
        <f>個人申込書!AI115</f>
        <v/>
      </c>
      <c r="C233" s="68" t="str">
        <f>個人申込書!AM115</f>
        <v/>
      </c>
      <c r="D233" s="68" t="str">
        <f>個人申込書!AD115</f>
        <v/>
      </c>
      <c r="E233" s="68">
        <v>0</v>
      </c>
      <c r="F233" s="68">
        <v>0</v>
      </c>
      <c r="G233" s="68" t="str">
        <f>個人申込書!AQ115</f>
        <v>999:99.99</v>
      </c>
    </row>
    <row r="234" spans="1:7">
      <c r="A234" s="68" t="str">
        <f>IF(B234="","",個人申込書!Z116)</f>
        <v/>
      </c>
      <c r="B234" s="68" t="str">
        <f>個人申込書!AI116</f>
        <v/>
      </c>
      <c r="C234" s="68" t="str">
        <f>個人申込書!AM116</f>
        <v/>
      </c>
      <c r="D234" s="68" t="str">
        <f>個人申込書!AD116</f>
        <v/>
      </c>
      <c r="E234" s="68">
        <v>0</v>
      </c>
      <c r="F234" s="68">
        <v>0</v>
      </c>
      <c r="G234" s="68" t="str">
        <f>個人申込書!AQ116</f>
        <v>999:99.99</v>
      </c>
    </row>
    <row r="235" spans="1:7">
      <c r="A235" s="68" t="str">
        <f>IF(B235="","",個人申込書!Z117)</f>
        <v/>
      </c>
      <c r="B235" s="68" t="str">
        <f>個人申込書!AI117</f>
        <v/>
      </c>
      <c r="C235" s="68" t="str">
        <f>個人申込書!AM117</f>
        <v/>
      </c>
      <c r="D235" s="68" t="str">
        <f>個人申込書!AD117</f>
        <v/>
      </c>
      <c r="E235" s="68">
        <v>0</v>
      </c>
      <c r="F235" s="68">
        <v>0</v>
      </c>
      <c r="G235" s="68" t="str">
        <f>個人申込書!AQ117</f>
        <v>999:99.99</v>
      </c>
    </row>
    <row r="236" spans="1:7">
      <c r="A236" s="68" t="str">
        <f>IF(B236="","",個人申込書!Z118)</f>
        <v/>
      </c>
      <c r="B236" s="68" t="str">
        <f>個人申込書!AI118</f>
        <v/>
      </c>
      <c r="C236" s="68" t="str">
        <f>個人申込書!AM118</f>
        <v/>
      </c>
      <c r="D236" s="68" t="str">
        <f>個人申込書!AD118</f>
        <v/>
      </c>
      <c r="E236" s="68">
        <v>0</v>
      </c>
      <c r="F236" s="68">
        <v>0</v>
      </c>
      <c r="G236" s="68" t="str">
        <f>個人申込書!AQ118</f>
        <v>999:99.99</v>
      </c>
    </row>
    <row r="237" spans="1:7">
      <c r="A237" s="68" t="str">
        <f>IF(B237="","",個人申込書!Z119)</f>
        <v/>
      </c>
      <c r="B237" s="68" t="str">
        <f>個人申込書!AI119</f>
        <v/>
      </c>
      <c r="C237" s="68" t="str">
        <f>個人申込書!AM119</f>
        <v/>
      </c>
      <c r="D237" s="68" t="str">
        <f>個人申込書!AD119</f>
        <v/>
      </c>
      <c r="E237" s="68">
        <v>0</v>
      </c>
      <c r="F237" s="68">
        <v>0</v>
      </c>
      <c r="G237" s="68" t="str">
        <f>個人申込書!AQ119</f>
        <v>999:99.99</v>
      </c>
    </row>
    <row r="238" spans="1:7">
      <c r="A238" s="68" t="str">
        <f>IF(B238="","",個人申込書!Z120)</f>
        <v/>
      </c>
      <c r="B238" s="68" t="str">
        <f>個人申込書!AI120</f>
        <v/>
      </c>
      <c r="C238" s="68" t="str">
        <f>個人申込書!AM120</f>
        <v/>
      </c>
      <c r="D238" s="68" t="str">
        <f>個人申込書!AD120</f>
        <v/>
      </c>
      <c r="E238" s="68">
        <v>0</v>
      </c>
      <c r="F238" s="68">
        <v>0</v>
      </c>
      <c r="G238" s="68" t="str">
        <f>個人申込書!AQ120</f>
        <v>999:99.99</v>
      </c>
    </row>
    <row r="239" spans="1:7">
      <c r="A239" s="68" t="str">
        <f>IF(B239="","",個人申込書!Z121)</f>
        <v/>
      </c>
      <c r="B239" s="68" t="str">
        <f>個人申込書!AI121</f>
        <v/>
      </c>
      <c r="C239" s="68" t="str">
        <f>個人申込書!AM121</f>
        <v/>
      </c>
      <c r="D239" s="68" t="str">
        <f>個人申込書!AD121</f>
        <v/>
      </c>
      <c r="E239" s="68">
        <v>0</v>
      </c>
      <c r="F239" s="68">
        <v>0</v>
      </c>
      <c r="G239" s="68" t="str">
        <f>個人申込書!AQ121</f>
        <v>999:99.99</v>
      </c>
    </row>
    <row r="240" spans="1:7">
      <c r="A240" s="68" t="str">
        <f>IF(B240="","",個人申込書!Z122)</f>
        <v/>
      </c>
      <c r="B240" s="68" t="str">
        <f>個人申込書!AI122</f>
        <v/>
      </c>
      <c r="C240" s="68" t="str">
        <f>個人申込書!AM122</f>
        <v/>
      </c>
      <c r="D240" s="68" t="str">
        <f>個人申込書!AD122</f>
        <v/>
      </c>
      <c r="E240" s="68">
        <v>0</v>
      </c>
      <c r="F240" s="68">
        <v>0</v>
      </c>
      <c r="G240" s="68" t="str">
        <f>個人申込書!AQ122</f>
        <v>999:99.99</v>
      </c>
    </row>
    <row r="241" spans="1:7">
      <c r="A241" s="68" t="str">
        <f>IF(B241="","",個人申込書!Z123)</f>
        <v/>
      </c>
      <c r="B241" s="68" t="str">
        <f>個人申込書!AI123</f>
        <v/>
      </c>
      <c r="C241" s="68" t="str">
        <f>個人申込書!AM123</f>
        <v/>
      </c>
      <c r="D241" s="68" t="str">
        <f>個人申込書!AD123</f>
        <v/>
      </c>
      <c r="E241" s="68">
        <v>0</v>
      </c>
      <c r="F241" s="68">
        <v>0</v>
      </c>
      <c r="G241" s="68" t="str">
        <f>個人申込書!AQ123</f>
        <v>999:99.99</v>
      </c>
    </row>
    <row r="242" spans="1:7">
      <c r="A242" s="68" t="str">
        <f>IF(B242="","",個人申込書!Z124)</f>
        <v/>
      </c>
      <c r="B242" s="68" t="str">
        <f>個人申込書!AI124</f>
        <v/>
      </c>
      <c r="C242" s="68" t="str">
        <f>個人申込書!AM124</f>
        <v/>
      </c>
      <c r="D242" s="68" t="str">
        <f>個人申込書!AD124</f>
        <v/>
      </c>
      <c r="E242" s="68">
        <v>0</v>
      </c>
      <c r="F242" s="68">
        <v>0</v>
      </c>
      <c r="G242" s="68" t="str">
        <f>個人申込書!AQ124</f>
        <v>999:99.99</v>
      </c>
    </row>
    <row r="243" spans="1:7">
      <c r="A243" s="68" t="str">
        <f>IF(B243="","",個人申込書!Z125)</f>
        <v/>
      </c>
      <c r="B243" s="68" t="str">
        <f>個人申込書!AI125</f>
        <v/>
      </c>
      <c r="C243" s="68" t="str">
        <f>個人申込書!AM125</f>
        <v/>
      </c>
      <c r="D243" s="68" t="str">
        <f>個人申込書!AD125</f>
        <v/>
      </c>
      <c r="E243" s="68">
        <v>0</v>
      </c>
      <c r="F243" s="68">
        <v>0</v>
      </c>
      <c r="G243" s="68" t="str">
        <f>個人申込書!AQ125</f>
        <v>999:99.99</v>
      </c>
    </row>
    <row r="244" spans="1:7">
      <c r="A244" s="68" t="str">
        <f>IF(B244="","",個人申込書!Z126)</f>
        <v/>
      </c>
      <c r="B244" s="68" t="str">
        <f>個人申込書!AI126</f>
        <v/>
      </c>
      <c r="C244" s="68" t="str">
        <f>個人申込書!AM126</f>
        <v/>
      </c>
      <c r="D244" s="68" t="str">
        <f>個人申込書!AD126</f>
        <v/>
      </c>
      <c r="E244" s="68">
        <v>0</v>
      </c>
      <c r="F244" s="68">
        <v>0</v>
      </c>
      <c r="G244" s="68" t="str">
        <f>個人申込書!AQ126</f>
        <v>999:99.99</v>
      </c>
    </row>
    <row r="245" spans="1:7">
      <c r="A245" s="69" t="str">
        <f>IF(B245="","",個人申込書!Z127)</f>
        <v/>
      </c>
      <c r="B245" s="69" t="str">
        <f>個人申込書!AI127</f>
        <v/>
      </c>
      <c r="C245" s="69" t="str">
        <f>個人申込書!AM127</f>
        <v/>
      </c>
      <c r="D245" s="69" t="str">
        <f>個人申込書!AD127</f>
        <v/>
      </c>
      <c r="E245" s="69">
        <v>0</v>
      </c>
      <c r="F245" s="69">
        <v>0</v>
      </c>
      <c r="G245" s="69" t="str">
        <f>個人申込書!AQ127</f>
        <v>999:99.99</v>
      </c>
    </row>
    <row r="246" spans="1:7">
      <c r="A246" s="70" t="str">
        <f>IF(B246="","",個人申込書!Z6)</f>
        <v/>
      </c>
      <c r="B246" s="71" t="str">
        <f>個人申込書!AJ6</f>
        <v/>
      </c>
      <c r="C246" s="71" t="str">
        <f>個人申込書!AN6</f>
        <v/>
      </c>
      <c r="D246" s="71" t="str">
        <f>個人申込書!AD6</f>
        <v/>
      </c>
      <c r="E246" s="71">
        <v>0</v>
      </c>
      <c r="F246" s="71">
        <v>5</v>
      </c>
      <c r="G246" s="70" t="str">
        <f>個人申込書!AR6</f>
        <v>999:99.99</v>
      </c>
    </row>
    <row r="247" spans="1:7">
      <c r="A247" s="71" t="str">
        <f>IF(B247="","",個人申込書!Z7)</f>
        <v/>
      </c>
      <c r="B247" s="71" t="str">
        <f>個人申込書!AJ7</f>
        <v/>
      </c>
      <c r="C247" s="71" t="str">
        <f>個人申込書!AN7</f>
        <v/>
      </c>
      <c r="D247" s="71" t="str">
        <f>個人申込書!AD7</f>
        <v/>
      </c>
      <c r="E247" s="71">
        <v>0</v>
      </c>
      <c r="F247" s="71">
        <v>5</v>
      </c>
      <c r="G247" s="71" t="str">
        <f>個人申込書!AR7</f>
        <v>999:99.99</v>
      </c>
    </row>
    <row r="248" spans="1:7">
      <c r="A248" s="71" t="str">
        <f>IF(B248="","",個人申込書!Z8)</f>
        <v/>
      </c>
      <c r="B248" s="71" t="str">
        <f>個人申込書!AJ8</f>
        <v/>
      </c>
      <c r="C248" s="71" t="str">
        <f>個人申込書!AN8</f>
        <v/>
      </c>
      <c r="D248" s="71" t="str">
        <f>個人申込書!AD8</f>
        <v/>
      </c>
      <c r="E248" s="71">
        <v>0</v>
      </c>
      <c r="F248" s="71">
        <v>5</v>
      </c>
      <c r="G248" s="71" t="str">
        <f>個人申込書!AR8</f>
        <v>999:99.99</v>
      </c>
    </row>
    <row r="249" spans="1:7">
      <c r="A249" s="71" t="str">
        <f>IF(B249="","",個人申込書!Z9)</f>
        <v/>
      </c>
      <c r="B249" s="71" t="str">
        <f>個人申込書!AJ9</f>
        <v/>
      </c>
      <c r="C249" s="71" t="str">
        <f>個人申込書!AN9</f>
        <v/>
      </c>
      <c r="D249" s="71" t="str">
        <f>個人申込書!AD9</f>
        <v/>
      </c>
      <c r="E249" s="71">
        <v>0</v>
      </c>
      <c r="F249" s="71">
        <v>5</v>
      </c>
      <c r="G249" s="71" t="str">
        <f>個人申込書!AR9</f>
        <v>999:99.99</v>
      </c>
    </row>
    <row r="250" spans="1:7">
      <c r="A250" s="71" t="str">
        <f>IF(B250="","",個人申込書!Z10)</f>
        <v/>
      </c>
      <c r="B250" s="71" t="str">
        <f>個人申込書!AJ10</f>
        <v/>
      </c>
      <c r="C250" s="71" t="str">
        <f>個人申込書!AN10</f>
        <v/>
      </c>
      <c r="D250" s="71" t="str">
        <f>個人申込書!AD10</f>
        <v/>
      </c>
      <c r="E250" s="71">
        <v>0</v>
      </c>
      <c r="F250" s="71">
        <v>5</v>
      </c>
      <c r="G250" s="71" t="str">
        <f>個人申込書!AR10</f>
        <v>999:99.99</v>
      </c>
    </row>
    <row r="251" spans="1:7">
      <c r="A251" s="71" t="str">
        <f>IF(B251="","",個人申込書!Z11)</f>
        <v/>
      </c>
      <c r="B251" s="71" t="str">
        <f>個人申込書!AJ11</f>
        <v/>
      </c>
      <c r="C251" s="71" t="str">
        <f>個人申込書!AN11</f>
        <v/>
      </c>
      <c r="D251" s="71" t="str">
        <f>個人申込書!AD11</f>
        <v/>
      </c>
      <c r="E251" s="71">
        <v>0</v>
      </c>
      <c r="F251" s="71">
        <v>5</v>
      </c>
      <c r="G251" s="71" t="str">
        <f>個人申込書!AR11</f>
        <v>999:99.99</v>
      </c>
    </row>
    <row r="252" spans="1:7">
      <c r="A252" s="71" t="str">
        <f>IF(B252="","",個人申込書!Z12)</f>
        <v/>
      </c>
      <c r="B252" s="71" t="str">
        <f>個人申込書!AJ12</f>
        <v/>
      </c>
      <c r="C252" s="71" t="str">
        <f>個人申込書!AN12</f>
        <v/>
      </c>
      <c r="D252" s="71" t="str">
        <f>個人申込書!AD12</f>
        <v/>
      </c>
      <c r="E252" s="71">
        <v>0</v>
      </c>
      <c r="F252" s="71">
        <v>5</v>
      </c>
      <c r="G252" s="71" t="str">
        <f>個人申込書!AR12</f>
        <v>999:99.99</v>
      </c>
    </row>
    <row r="253" spans="1:7">
      <c r="A253" s="71" t="str">
        <f>IF(B253="","",個人申込書!Z13)</f>
        <v/>
      </c>
      <c r="B253" s="71" t="str">
        <f>個人申込書!AJ13</f>
        <v/>
      </c>
      <c r="C253" s="71" t="str">
        <f>個人申込書!AN13</f>
        <v/>
      </c>
      <c r="D253" s="71" t="str">
        <f>個人申込書!AD13</f>
        <v/>
      </c>
      <c r="E253" s="71">
        <v>0</v>
      </c>
      <c r="F253" s="71">
        <v>5</v>
      </c>
      <c r="G253" s="71" t="str">
        <f>個人申込書!AR13</f>
        <v>999:99.99</v>
      </c>
    </row>
    <row r="254" spans="1:7">
      <c r="A254" s="71" t="str">
        <f>IF(B254="","",個人申込書!Z14)</f>
        <v/>
      </c>
      <c r="B254" s="71" t="str">
        <f>個人申込書!AJ14</f>
        <v/>
      </c>
      <c r="C254" s="71" t="str">
        <f>個人申込書!AN14</f>
        <v/>
      </c>
      <c r="D254" s="71" t="str">
        <f>個人申込書!AD14</f>
        <v/>
      </c>
      <c r="E254" s="71">
        <v>0</v>
      </c>
      <c r="F254" s="71">
        <v>5</v>
      </c>
      <c r="G254" s="71" t="str">
        <f>個人申込書!AR14</f>
        <v>999:99.99</v>
      </c>
    </row>
    <row r="255" spans="1:7">
      <c r="A255" s="71" t="str">
        <f>IF(B255="","",個人申込書!Z15)</f>
        <v/>
      </c>
      <c r="B255" s="71" t="str">
        <f>個人申込書!AJ15</f>
        <v/>
      </c>
      <c r="C255" s="71" t="str">
        <f>個人申込書!AN15</f>
        <v/>
      </c>
      <c r="D255" s="71" t="str">
        <f>個人申込書!AD15</f>
        <v/>
      </c>
      <c r="E255" s="71">
        <v>0</v>
      </c>
      <c r="F255" s="71">
        <v>5</v>
      </c>
      <c r="G255" s="71" t="str">
        <f>個人申込書!AR15</f>
        <v>999:99.99</v>
      </c>
    </row>
    <row r="256" spans="1:7">
      <c r="A256" s="71" t="str">
        <f>IF(B256="","",個人申込書!Z16)</f>
        <v/>
      </c>
      <c r="B256" s="71" t="str">
        <f>個人申込書!AJ16</f>
        <v/>
      </c>
      <c r="C256" s="71" t="str">
        <f>個人申込書!AN16</f>
        <v/>
      </c>
      <c r="D256" s="71" t="str">
        <f>個人申込書!AD16</f>
        <v/>
      </c>
      <c r="E256" s="71">
        <v>0</v>
      </c>
      <c r="F256" s="71">
        <v>5</v>
      </c>
      <c r="G256" s="71" t="str">
        <f>個人申込書!AR16</f>
        <v>999:99.99</v>
      </c>
    </row>
    <row r="257" spans="1:7">
      <c r="A257" s="71" t="str">
        <f>IF(B257="","",個人申込書!Z17)</f>
        <v/>
      </c>
      <c r="B257" s="71" t="str">
        <f>個人申込書!AJ17</f>
        <v/>
      </c>
      <c r="C257" s="71" t="str">
        <f>個人申込書!AN17</f>
        <v/>
      </c>
      <c r="D257" s="71" t="str">
        <f>個人申込書!AD17</f>
        <v/>
      </c>
      <c r="E257" s="71">
        <v>0</v>
      </c>
      <c r="F257" s="71">
        <v>5</v>
      </c>
      <c r="G257" s="71" t="str">
        <f>個人申込書!AR17</f>
        <v>999:99.99</v>
      </c>
    </row>
    <row r="258" spans="1:7">
      <c r="A258" s="71" t="str">
        <f>IF(B258="","",個人申込書!Z18)</f>
        <v/>
      </c>
      <c r="B258" s="71" t="str">
        <f>個人申込書!AJ18</f>
        <v/>
      </c>
      <c r="C258" s="71" t="str">
        <f>個人申込書!AN18</f>
        <v/>
      </c>
      <c r="D258" s="71" t="str">
        <f>個人申込書!AD18</f>
        <v/>
      </c>
      <c r="E258" s="71">
        <v>0</v>
      </c>
      <c r="F258" s="71">
        <v>5</v>
      </c>
      <c r="G258" s="71" t="str">
        <f>個人申込書!AR18</f>
        <v>999:99.99</v>
      </c>
    </row>
    <row r="259" spans="1:7">
      <c r="A259" s="71" t="str">
        <f>IF(B259="","",個人申込書!Z19)</f>
        <v/>
      </c>
      <c r="B259" s="71" t="str">
        <f>個人申込書!AJ19</f>
        <v/>
      </c>
      <c r="C259" s="71" t="str">
        <f>個人申込書!AN19</f>
        <v/>
      </c>
      <c r="D259" s="71" t="str">
        <f>個人申込書!AD19</f>
        <v/>
      </c>
      <c r="E259" s="71">
        <v>0</v>
      </c>
      <c r="F259" s="71">
        <v>5</v>
      </c>
      <c r="G259" s="71" t="str">
        <f>個人申込書!AR19</f>
        <v>999:99.99</v>
      </c>
    </row>
    <row r="260" spans="1:7">
      <c r="A260" s="71" t="str">
        <f>IF(B260="","",個人申込書!Z20)</f>
        <v/>
      </c>
      <c r="B260" s="71" t="str">
        <f>個人申込書!AJ20</f>
        <v/>
      </c>
      <c r="C260" s="71" t="str">
        <f>個人申込書!AN20</f>
        <v/>
      </c>
      <c r="D260" s="71" t="str">
        <f>個人申込書!AD20</f>
        <v/>
      </c>
      <c r="E260" s="71">
        <v>0</v>
      </c>
      <c r="F260" s="71">
        <v>5</v>
      </c>
      <c r="G260" s="71" t="str">
        <f>個人申込書!AR20</f>
        <v>999:99.99</v>
      </c>
    </row>
    <row r="261" spans="1:7">
      <c r="A261" s="71" t="str">
        <f>IF(B261="","",個人申込書!Z21)</f>
        <v/>
      </c>
      <c r="B261" s="71" t="str">
        <f>個人申込書!AJ21</f>
        <v/>
      </c>
      <c r="C261" s="71" t="str">
        <f>個人申込書!AN21</f>
        <v/>
      </c>
      <c r="D261" s="71" t="str">
        <f>個人申込書!AD21</f>
        <v/>
      </c>
      <c r="E261" s="71">
        <v>0</v>
      </c>
      <c r="F261" s="71">
        <v>5</v>
      </c>
      <c r="G261" s="71" t="str">
        <f>個人申込書!AR21</f>
        <v>999:99.99</v>
      </c>
    </row>
    <row r="262" spans="1:7">
      <c r="A262" s="71" t="str">
        <f>IF(B262="","",個人申込書!Z22)</f>
        <v/>
      </c>
      <c r="B262" s="71" t="str">
        <f>個人申込書!AJ22</f>
        <v/>
      </c>
      <c r="C262" s="71" t="str">
        <f>個人申込書!AN22</f>
        <v/>
      </c>
      <c r="D262" s="71" t="str">
        <f>個人申込書!AD22</f>
        <v/>
      </c>
      <c r="E262" s="71">
        <v>0</v>
      </c>
      <c r="F262" s="71">
        <v>5</v>
      </c>
      <c r="G262" s="71" t="str">
        <f>個人申込書!AR22</f>
        <v>999:99.99</v>
      </c>
    </row>
    <row r="263" spans="1:7">
      <c r="A263" s="71" t="str">
        <f>IF(B263="","",個人申込書!Z23)</f>
        <v/>
      </c>
      <c r="B263" s="71" t="str">
        <f>個人申込書!AJ23</f>
        <v/>
      </c>
      <c r="C263" s="71" t="str">
        <f>個人申込書!AN23</f>
        <v/>
      </c>
      <c r="D263" s="71" t="str">
        <f>個人申込書!AD23</f>
        <v/>
      </c>
      <c r="E263" s="71">
        <v>0</v>
      </c>
      <c r="F263" s="71">
        <v>5</v>
      </c>
      <c r="G263" s="71" t="str">
        <f>個人申込書!AR23</f>
        <v>999:99.99</v>
      </c>
    </row>
    <row r="264" spans="1:7">
      <c r="A264" s="71" t="str">
        <f>IF(B264="","",個人申込書!Z24)</f>
        <v/>
      </c>
      <c r="B264" s="71" t="str">
        <f>個人申込書!AJ24</f>
        <v/>
      </c>
      <c r="C264" s="71" t="str">
        <f>個人申込書!AN24</f>
        <v/>
      </c>
      <c r="D264" s="71" t="str">
        <f>個人申込書!AD24</f>
        <v/>
      </c>
      <c r="E264" s="71">
        <v>0</v>
      </c>
      <c r="F264" s="71">
        <v>5</v>
      </c>
      <c r="G264" s="71" t="str">
        <f>個人申込書!AR24</f>
        <v>999:99.99</v>
      </c>
    </row>
    <row r="265" spans="1:7">
      <c r="A265" s="71" t="str">
        <f>IF(B265="","",個人申込書!Z25)</f>
        <v/>
      </c>
      <c r="B265" s="71" t="str">
        <f>個人申込書!AJ25</f>
        <v/>
      </c>
      <c r="C265" s="71" t="str">
        <f>個人申込書!AN25</f>
        <v/>
      </c>
      <c r="D265" s="71" t="str">
        <f>個人申込書!AD25</f>
        <v/>
      </c>
      <c r="E265" s="71">
        <v>0</v>
      </c>
      <c r="F265" s="71">
        <v>5</v>
      </c>
      <c r="G265" s="71" t="str">
        <f>個人申込書!AR25</f>
        <v>999:99.99</v>
      </c>
    </row>
    <row r="266" spans="1:7">
      <c r="A266" s="71" t="str">
        <f>IF(B266="","",個人申込書!Z26)</f>
        <v/>
      </c>
      <c r="B266" s="71" t="str">
        <f>個人申込書!AJ26</f>
        <v/>
      </c>
      <c r="C266" s="71" t="str">
        <f>個人申込書!AN26</f>
        <v/>
      </c>
      <c r="D266" s="71" t="str">
        <f>個人申込書!AD26</f>
        <v/>
      </c>
      <c r="E266" s="71">
        <v>0</v>
      </c>
      <c r="F266" s="71">
        <v>5</v>
      </c>
      <c r="G266" s="71" t="str">
        <f>個人申込書!AR26</f>
        <v>999:99.99</v>
      </c>
    </row>
    <row r="267" spans="1:7">
      <c r="A267" s="71" t="str">
        <f>IF(B267="","",個人申込書!Z27)</f>
        <v/>
      </c>
      <c r="B267" s="71" t="str">
        <f>個人申込書!AJ27</f>
        <v/>
      </c>
      <c r="C267" s="71" t="str">
        <f>個人申込書!AN27</f>
        <v/>
      </c>
      <c r="D267" s="71" t="str">
        <f>個人申込書!AD27</f>
        <v/>
      </c>
      <c r="E267" s="71">
        <v>0</v>
      </c>
      <c r="F267" s="71">
        <v>5</v>
      </c>
      <c r="G267" s="71" t="str">
        <f>個人申込書!AR27</f>
        <v>999:99.99</v>
      </c>
    </row>
    <row r="268" spans="1:7">
      <c r="A268" s="71" t="str">
        <f>IF(B268="","",個人申込書!Z28)</f>
        <v/>
      </c>
      <c r="B268" s="71" t="str">
        <f>個人申込書!AJ28</f>
        <v/>
      </c>
      <c r="C268" s="71" t="str">
        <f>個人申込書!AN28</f>
        <v/>
      </c>
      <c r="D268" s="71" t="str">
        <f>個人申込書!AD28</f>
        <v/>
      </c>
      <c r="E268" s="71">
        <v>0</v>
      </c>
      <c r="F268" s="71">
        <v>5</v>
      </c>
      <c r="G268" s="71" t="str">
        <f>個人申込書!AR28</f>
        <v>999:99.99</v>
      </c>
    </row>
    <row r="269" spans="1:7">
      <c r="A269" s="71" t="str">
        <f>IF(B269="","",個人申込書!Z29)</f>
        <v/>
      </c>
      <c r="B269" s="71" t="str">
        <f>個人申込書!AJ29</f>
        <v/>
      </c>
      <c r="C269" s="71" t="str">
        <f>個人申込書!AN29</f>
        <v/>
      </c>
      <c r="D269" s="71" t="str">
        <f>個人申込書!AD29</f>
        <v/>
      </c>
      <c r="E269" s="71">
        <v>0</v>
      </c>
      <c r="F269" s="71">
        <v>5</v>
      </c>
      <c r="G269" s="71" t="str">
        <f>個人申込書!AR29</f>
        <v>999:99.99</v>
      </c>
    </row>
    <row r="270" spans="1:7">
      <c r="A270" s="71" t="str">
        <f>IF(B270="","",個人申込書!Z30)</f>
        <v/>
      </c>
      <c r="B270" s="71" t="str">
        <f>個人申込書!AJ30</f>
        <v/>
      </c>
      <c r="C270" s="71" t="str">
        <f>個人申込書!AN30</f>
        <v/>
      </c>
      <c r="D270" s="71" t="str">
        <f>個人申込書!AD30</f>
        <v/>
      </c>
      <c r="E270" s="71">
        <v>0</v>
      </c>
      <c r="F270" s="71">
        <v>5</v>
      </c>
      <c r="G270" s="71" t="str">
        <f>個人申込書!AR30</f>
        <v>999:99.99</v>
      </c>
    </row>
    <row r="271" spans="1:7">
      <c r="A271" s="71" t="str">
        <f>IF(B271="","",個人申込書!Z31)</f>
        <v/>
      </c>
      <c r="B271" s="71" t="str">
        <f>個人申込書!AJ31</f>
        <v/>
      </c>
      <c r="C271" s="71" t="str">
        <f>個人申込書!AN31</f>
        <v/>
      </c>
      <c r="D271" s="71" t="str">
        <f>個人申込書!AD31</f>
        <v/>
      </c>
      <c r="E271" s="71">
        <v>0</v>
      </c>
      <c r="F271" s="71">
        <v>5</v>
      </c>
      <c r="G271" s="71" t="str">
        <f>個人申込書!AR31</f>
        <v>999:99.99</v>
      </c>
    </row>
    <row r="272" spans="1:7">
      <c r="A272" s="71" t="str">
        <f>IF(B272="","",個人申込書!Z32)</f>
        <v/>
      </c>
      <c r="B272" s="71" t="str">
        <f>個人申込書!AJ32</f>
        <v/>
      </c>
      <c r="C272" s="71" t="str">
        <f>個人申込書!AN32</f>
        <v/>
      </c>
      <c r="D272" s="71" t="str">
        <f>個人申込書!AD32</f>
        <v/>
      </c>
      <c r="E272" s="71">
        <v>0</v>
      </c>
      <c r="F272" s="71">
        <v>5</v>
      </c>
      <c r="G272" s="71" t="str">
        <f>個人申込書!AR32</f>
        <v>999:99.99</v>
      </c>
    </row>
    <row r="273" spans="1:7">
      <c r="A273" s="71" t="str">
        <f>IF(B273="","",個人申込書!Z33)</f>
        <v/>
      </c>
      <c r="B273" s="71" t="str">
        <f>個人申込書!AJ33</f>
        <v/>
      </c>
      <c r="C273" s="71" t="str">
        <f>個人申込書!AN33</f>
        <v/>
      </c>
      <c r="D273" s="71" t="str">
        <f>個人申込書!AD33</f>
        <v/>
      </c>
      <c r="E273" s="71">
        <v>0</v>
      </c>
      <c r="F273" s="71">
        <v>5</v>
      </c>
      <c r="G273" s="71" t="str">
        <f>個人申込書!AR33</f>
        <v>999:99.99</v>
      </c>
    </row>
    <row r="274" spans="1:7">
      <c r="A274" s="71" t="str">
        <f>IF(B274="","",個人申込書!Z34)</f>
        <v/>
      </c>
      <c r="B274" s="71" t="str">
        <f>個人申込書!AJ34</f>
        <v/>
      </c>
      <c r="C274" s="71" t="str">
        <f>個人申込書!AN34</f>
        <v/>
      </c>
      <c r="D274" s="71" t="str">
        <f>個人申込書!AD34</f>
        <v/>
      </c>
      <c r="E274" s="71">
        <v>0</v>
      </c>
      <c r="F274" s="71">
        <v>5</v>
      </c>
      <c r="G274" s="71" t="str">
        <f>個人申込書!AR34</f>
        <v>999:99.99</v>
      </c>
    </row>
    <row r="275" spans="1:7">
      <c r="A275" s="71" t="str">
        <f>IF(B275="","",個人申込書!Z35)</f>
        <v/>
      </c>
      <c r="B275" s="71" t="str">
        <f>個人申込書!AJ35</f>
        <v/>
      </c>
      <c r="C275" s="71" t="str">
        <f>個人申込書!AN35</f>
        <v/>
      </c>
      <c r="D275" s="71" t="str">
        <f>個人申込書!AD35</f>
        <v/>
      </c>
      <c r="E275" s="71">
        <v>0</v>
      </c>
      <c r="F275" s="71">
        <v>5</v>
      </c>
      <c r="G275" s="71" t="str">
        <f>個人申込書!AR35</f>
        <v>999:99.99</v>
      </c>
    </row>
    <row r="276" spans="1:7">
      <c r="A276" s="71" t="str">
        <f>IF(B276="","",個人申込書!Z36)</f>
        <v/>
      </c>
      <c r="B276" s="71" t="str">
        <f>個人申込書!AJ36</f>
        <v/>
      </c>
      <c r="C276" s="71" t="str">
        <f>個人申込書!AN36</f>
        <v/>
      </c>
      <c r="D276" s="71" t="str">
        <f>個人申込書!AD36</f>
        <v/>
      </c>
      <c r="E276" s="71">
        <v>0</v>
      </c>
      <c r="F276" s="71">
        <v>5</v>
      </c>
      <c r="G276" s="71" t="str">
        <f>個人申込書!AR36</f>
        <v>999:99.99</v>
      </c>
    </row>
    <row r="277" spans="1:7">
      <c r="A277" s="71" t="str">
        <f>IF(B277="","",個人申込書!Z37)</f>
        <v/>
      </c>
      <c r="B277" s="71" t="str">
        <f>個人申込書!AJ37</f>
        <v/>
      </c>
      <c r="C277" s="71" t="str">
        <f>個人申込書!AN37</f>
        <v/>
      </c>
      <c r="D277" s="71" t="str">
        <f>個人申込書!AD37</f>
        <v/>
      </c>
      <c r="E277" s="71">
        <v>0</v>
      </c>
      <c r="F277" s="71">
        <v>5</v>
      </c>
      <c r="G277" s="71" t="str">
        <f>個人申込書!AR37</f>
        <v>999:99.99</v>
      </c>
    </row>
    <row r="278" spans="1:7">
      <c r="A278" s="71" t="str">
        <f>IF(B278="","",個人申込書!Z38)</f>
        <v/>
      </c>
      <c r="B278" s="71" t="str">
        <f>個人申込書!AJ38</f>
        <v/>
      </c>
      <c r="C278" s="71" t="str">
        <f>個人申込書!AN38</f>
        <v/>
      </c>
      <c r="D278" s="71" t="str">
        <f>個人申込書!AD38</f>
        <v/>
      </c>
      <c r="E278" s="71">
        <v>0</v>
      </c>
      <c r="F278" s="71">
        <v>5</v>
      </c>
      <c r="G278" s="71" t="str">
        <f>個人申込書!AR38</f>
        <v>999:99.99</v>
      </c>
    </row>
    <row r="279" spans="1:7">
      <c r="A279" s="71" t="str">
        <f>IF(B279="","",個人申込書!Z39)</f>
        <v/>
      </c>
      <c r="B279" s="71" t="str">
        <f>個人申込書!AJ39</f>
        <v/>
      </c>
      <c r="C279" s="71" t="str">
        <f>個人申込書!AN39</f>
        <v/>
      </c>
      <c r="D279" s="71" t="str">
        <f>個人申込書!AD39</f>
        <v/>
      </c>
      <c r="E279" s="71">
        <v>0</v>
      </c>
      <c r="F279" s="71">
        <v>5</v>
      </c>
      <c r="G279" s="71" t="str">
        <f>個人申込書!AR39</f>
        <v>999:99.99</v>
      </c>
    </row>
    <row r="280" spans="1:7">
      <c r="A280" s="71" t="str">
        <f>IF(B280="","",個人申込書!Z40)</f>
        <v/>
      </c>
      <c r="B280" s="71" t="str">
        <f>個人申込書!AJ40</f>
        <v/>
      </c>
      <c r="C280" s="71" t="str">
        <f>個人申込書!AN40</f>
        <v/>
      </c>
      <c r="D280" s="71" t="str">
        <f>個人申込書!AD40</f>
        <v/>
      </c>
      <c r="E280" s="71">
        <v>0</v>
      </c>
      <c r="F280" s="71">
        <v>5</v>
      </c>
      <c r="G280" s="71" t="str">
        <f>個人申込書!AR40</f>
        <v>999:99.99</v>
      </c>
    </row>
    <row r="281" spans="1:7">
      <c r="A281" s="71" t="str">
        <f>IF(B281="","",個人申込書!Z41)</f>
        <v/>
      </c>
      <c r="B281" s="71" t="str">
        <f>個人申込書!AJ41</f>
        <v/>
      </c>
      <c r="C281" s="71" t="str">
        <f>個人申込書!AN41</f>
        <v/>
      </c>
      <c r="D281" s="71" t="str">
        <f>個人申込書!AD41</f>
        <v/>
      </c>
      <c r="E281" s="71">
        <v>0</v>
      </c>
      <c r="F281" s="71">
        <v>5</v>
      </c>
      <c r="G281" s="71" t="str">
        <f>個人申込書!AR41</f>
        <v>999:99.99</v>
      </c>
    </row>
    <row r="282" spans="1:7">
      <c r="A282" s="71" t="str">
        <f>IF(B282="","",個人申込書!Z42)</f>
        <v/>
      </c>
      <c r="B282" s="71" t="str">
        <f>個人申込書!AJ42</f>
        <v/>
      </c>
      <c r="C282" s="71" t="str">
        <f>個人申込書!AN42</f>
        <v/>
      </c>
      <c r="D282" s="71" t="str">
        <f>個人申込書!AD42</f>
        <v/>
      </c>
      <c r="E282" s="71">
        <v>0</v>
      </c>
      <c r="F282" s="71">
        <v>5</v>
      </c>
      <c r="G282" s="71" t="str">
        <f>個人申込書!AR42</f>
        <v>999:99.99</v>
      </c>
    </row>
    <row r="283" spans="1:7">
      <c r="A283" s="71" t="str">
        <f>IF(B283="","",個人申込書!Z43)</f>
        <v/>
      </c>
      <c r="B283" s="71" t="str">
        <f>個人申込書!AJ43</f>
        <v/>
      </c>
      <c r="C283" s="71" t="str">
        <f>個人申込書!AN43</f>
        <v/>
      </c>
      <c r="D283" s="71" t="str">
        <f>個人申込書!AD43</f>
        <v/>
      </c>
      <c r="E283" s="71">
        <v>0</v>
      </c>
      <c r="F283" s="71">
        <v>5</v>
      </c>
      <c r="G283" s="71" t="str">
        <f>個人申込書!AR43</f>
        <v>999:99.99</v>
      </c>
    </row>
    <row r="284" spans="1:7">
      <c r="A284" s="71" t="str">
        <f>IF(B284="","",個人申込書!Z44)</f>
        <v/>
      </c>
      <c r="B284" s="71" t="str">
        <f>個人申込書!AJ44</f>
        <v/>
      </c>
      <c r="C284" s="71" t="str">
        <f>個人申込書!AN44</f>
        <v/>
      </c>
      <c r="D284" s="71" t="str">
        <f>個人申込書!AD44</f>
        <v/>
      </c>
      <c r="E284" s="71">
        <v>0</v>
      </c>
      <c r="F284" s="71">
        <v>5</v>
      </c>
      <c r="G284" s="71" t="str">
        <f>個人申込書!AR44</f>
        <v>999:99.99</v>
      </c>
    </row>
    <row r="285" spans="1:7">
      <c r="A285" s="71" t="str">
        <f>IF(B285="","",個人申込書!Z45)</f>
        <v/>
      </c>
      <c r="B285" s="71" t="str">
        <f>個人申込書!AJ45</f>
        <v/>
      </c>
      <c r="C285" s="71" t="str">
        <f>個人申込書!AN45</f>
        <v/>
      </c>
      <c r="D285" s="71" t="str">
        <f>個人申込書!AD45</f>
        <v/>
      </c>
      <c r="E285" s="71">
        <v>0</v>
      </c>
      <c r="F285" s="71">
        <v>5</v>
      </c>
      <c r="G285" s="71" t="str">
        <f>個人申込書!AR45</f>
        <v>999:99.99</v>
      </c>
    </row>
    <row r="286" spans="1:7">
      <c r="A286" s="71" t="str">
        <f>IF(B286="","",個人申込書!Z46)</f>
        <v/>
      </c>
      <c r="B286" s="71" t="str">
        <f>個人申込書!AJ46</f>
        <v/>
      </c>
      <c r="C286" s="71" t="str">
        <f>個人申込書!AN46</f>
        <v/>
      </c>
      <c r="D286" s="71" t="str">
        <f>個人申込書!AD46</f>
        <v/>
      </c>
      <c r="E286" s="71">
        <v>0</v>
      </c>
      <c r="F286" s="71">
        <v>5</v>
      </c>
      <c r="G286" s="71" t="str">
        <f>個人申込書!AR46</f>
        <v>999:99.99</v>
      </c>
    </row>
    <row r="287" spans="1:7">
      <c r="A287" s="71" t="str">
        <f>IF(B287="","",個人申込書!Z47)</f>
        <v/>
      </c>
      <c r="B287" s="71" t="str">
        <f>個人申込書!AJ47</f>
        <v/>
      </c>
      <c r="C287" s="71" t="str">
        <f>個人申込書!AN47</f>
        <v/>
      </c>
      <c r="D287" s="71" t="str">
        <f>個人申込書!AD47</f>
        <v/>
      </c>
      <c r="E287" s="71">
        <v>0</v>
      </c>
      <c r="F287" s="71">
        <v>5</v>
      </c>
      <c r="G287" s="71" t="str">
        <f>個人申込書!AR47</f>
        <v>999:99.99</v>
      </c>
    </row>
    <row r="288" spans="1:7">
      <c r="A288" s="71" t="str">
        <f>IF(B288="","",個人申込書!Z48)</f>
        <v/>
      </c>
      <c r="B288" s="71" t="str">
        <f>個人申込書!AJ48</f>
        <v/>
      </c>
      <c r="C288" s="71" t="str">
        <f>個人申込書!AN48</f>
        <v/>
      </c>
      <c r="D288" s="71" t="str">
        <f>個人申込書!AD48</f>
        <v/>
      </c>
      <c r="E288" s="71">
        <v>0</v>
      </c>
      <c r="F288" s="71">
        <v>5</v>
      </c>
      <c r="G288" s="71" t="str">
        <f>個人申込書!AR48</f>
        <v>999:99.99</v>
      </c>
    </row>
    <row r="289" spans="1:7">
      <c r="A289" s="71" t="str">
        <f>IF(B289="","",個人申込書!Z49)</f>
        <v/>
      </c>
      <c r="B289" s="71" t="str">
        <f>個人申込書!AJ49</f>
        <v/>
      </c>
      <c r="C289" s="71" t="str">
        <f>個人申込書!AN49</f>
        <v/>
      </c>
      <c r="D289" s="71" t="str">
        <f>個人申込書!AD49</f>
        <v/>
      </c>
      <c r="E289" s="71">
        <v>0</v>
      </c>
      <c r="F289" s="71">
        <v>5</v>
      </c>
      <c r="G289" s="71" t="str">
        <f>個人申込書!AR49</f>
        <v>999:99.99</v>
      </c>
    </row>
    <row r="290" spans="1:7">
      <c r="A290" s="71" t="str">
        <f>IF(B290="","",個人申込書!Z50)</f>
        <v/>
      </c>
      <c r="B290" s="71" t="str">
        <f>個人申込書!AJ50</f>
        <v/>
      </c>
      <c r="C290" s="71" t="str">
        <f>個人申込書!AN50</f>
        <v/>
      </c>
      <c r="D290" s="71" t="str">
        <f>個人申込書!AD50</f>
        <v/>
      </c>
      <c r="E290" s="71">
        <v>0</v>
      </c>
      <c r="F290" s="71">
        <v>5</v>
      </c>
      <c r="G290" s="71" t="str">
        <f>個人申込書!AR50</f>
        <v>999:99.99</v>
      </c>
    </row>
    <row r="291" spans="1:7">
      <c r="A291" s="71" t="str">
        <f>IF(B291="","",個人申込書!Z51)</f>
        <v/>
      </c>
      <c r="B291" s="71" t="str">
        <f>個人申込書!AJ51</f>
        <v/>
      </c>
      <c r="C291" s="71" t="str">
        <f>個人申込書!AN51</f>
        <v/>
      </c>
      <c r="D291" s="71" t="str">
        <f>個人申込書!AD51</f>
        <v/>
      </c>
      <c r="E291" s="71">
        <v>0</v>
      </c>
      <c r="F291" s="71">
        <v>5</v>
      </c>
      <c r="G291" s="71" t="str">
        <f>個人申込書!AR51</f>
        <v>999:99.99</v>
      </c>
    </row>
    <row r="292" spans="1:7">
      <c r="A292" s="71" t="str">
        <f>IF(B292="","",個人申込書!Z52)</f>
        <v/>
      </c>
      <c r="B292" s="71" t="str">
        <f>個人申込書!AJ52</f>
        <v/>
      </c>
      <c r="C292" s="71" t="str">
        <f>個人申込書!AN52</f>
        <v/>
      </c>
      <c r="D292" s="71" t="str">
        <f>個人申込書!AD52</f>
        <v/>
      </c>
      <c r="E292" s="71">
        <v>0</v>
      </c>
      <c r="F292" s="71">
        <v>5</v>
      </c>
      <c r="G292" s="71" t="str">
        <f>個人申込書!AR52</f>
        <v>999:99.99</v>
      </c>
    </row>
    <row r="293" spans="1:7">
      <c r="A293" s="71" t="str">
        <f>IF(B293="","",個人申込書!Z53)</f>
        <v/>
      </c>
      <c r="B293" s="71" t="str">
        <f>個人申込書!AJ53</f>
        <v/>
      </c>
      <c r="C293" s="71" t="str">
        <f>個人申込書!AN53</f>
        <v/>
      </c>
      <c r="D293" s="71" t="str">
        <f>個人申込書!AD53</f>
        <v/>
      </c>
      <c r="E293" s="71">
        <v>0</v>
      </c>
      <c r="F293" s="71">
        <v>5</v>
      </c>
      <c r="G293" s="71" t="str">
        <f>個人申込書!AR53</f>
        <v>999:99.99</v>
      </c>
    </row>
    <row r="294" spans="1:7">
      <c r="A294" s="71" t="str">
        <f>IF(B294="","",個人申込書!Z54)</f>
        <v/>
      </c>
      <c r="B294" s="71" t="str">
        <f>個人申込書!AJ54</f>
        <v/>
      </c>
      <c r="C294" s="71" t="str">
        <f>個人申込書!AN54</f>
        <v/>
      </c>
      <c r="D294" s="71" t="str">
        <f>個人申込書!AD54</f>
        <v/>
      </c>
      <c r="E294" s="71">
        <v>0</v>
      </c>
      <c r="F294" s="71">
        <v>5</v>
      </c>
      <c r="G294" s="71" t="str">
        <f>個人申込書!AR54</f>
        <v>999:99.99</v>
      </c>
    </row>
    <row r="295" spans="1:7">
      <c r="A295" s="71" t="str">
        <f>IF(B295="","",個人申込書!Z55)</f>
        <v/>
      </c>
      <c r="B295" s="71" t="str">
        <f>個人申込書!AJ55</f>
        <v/>
      </c>
      <c r="C295" s="71" t="str">
        <f>個人申込書!AN55</f>
        <v/>
      </c>
      <c r="D295" s="71" t="str">
        <f>個人申込書!AD55</f>
        <v/>
      </c>
      <c r="E295" s="71">
        <v>0</v>
      </c>
      <c r="F295" s="71">
        <v>5</v>
      </c>
      <c r="G295" s="71" t="str">
        <f>個人申込書!AR55</f>
        <v>999:99.99</v>
      </c>
    </row>
    <row r="296" spans="1:7">
      <c r="A296" s="71" t="str">
        <f>IF(B296="","",個人申込書!Z56)</f>
        <v/>
      </c>
      <c r="B296" s="71" t="str">
        <f>個人申込書!AJ56</f>
        <v/>
      </c>
      <c r="C296" s="71" t="str">
        <f>個人申込書!AN56</f>
        <v/>
      </c>
      <c r="D296" s="71" t="str">
        <f>個人申込書!AD56</f>
        <v/>
      </c>
      <c r="E296" s="71">
        <v>0</v>
      </c>
      <c r="F296" s="71">
        <v>5</v>
      </c>
      <c r="G296" s="71" t="str">
        <f>個人申込書!AR56</f>
        <v>999:99.99</v>
      </c>
    </row>
    <row r="297" spans="1:7">
      <c r="A297" s="71" t="str">
        <f>IF(B297="","",個人申込書!Z57)</f>
        <v/>
      </c>
      <c r="B297" s="71" t="str">
        <f>個人申込書!AJ57</f>
        <v/>
      </c>
      <c r="C297" s="71" t="str">
        <f>個人申込書!AN57</f>
        <v/>
      </c>
      <c r="D297" s="71" t="str">
        <f>個人申込書!AD57</f>
        <v/>
      </c>
      <c r="E297" s="71">
        <v>0</v>
      </c>
      <c r="F297" s="71">
        <v>5</v>
      </c>
      <c r="G297" s="71" t="str">
        <f>個人申込書!AR57</f>
        <v>999:99.99</v>
      </c>
    </row>
    <row r="298" spans="1:7">
      <c r="A298" s="71" t="str">
        <f>IF(B298="","",個人申込書!Z58)</f>
        <v/>
      </c>
      <c r="B298" s="71" t="str">
        <f>個人申込書!AJ58</f>
        <v/>
      </c>
      <c r="C298" s="71" t="str">
        <f>個人申込書!AN58</f>
        <v/>
      </c>
      <c r="D298" s="71" t="str">
        <f>個人申込書!AD58</f>
        <v/>
      </c>
      <c r="E298" s="71">
        <v>0</v>
      </c>
      <c r="F298" s="71">
        <v>5</v>
      </c>
      <c r="G298" s="71" t="str">
        <f>個人申込書!AR58</f>
        <v>999:99.99</v>
      </c>
    </row>
    <row r="299" spans="1:7">
      <c r="A299" s="71" t="str">
        <f>IF(B299="","",個人申込書!Z59)</f>
        <v/>
      </c>
      <c r="B299" s="71" t="str">
        <f>個人申込書!AJ59</f>
        <v/>
      </c>
      <c r="C299" s="71" t="str">
        <f>個人申込書!AN59</f>
        <v/>
      </c>
      <c r="D299" s="71" t="str">
        <f>個人申込書!AD59</f>
        <v/>
      </c>
      <c r="E299" s="71">
        <v>0</v>
      </c>
      <c r="F299" s="71">
        <v>5</v>
      </c>
      <c r="G299" s="71" t="str">
        <f>個人申込書!AR59</f>
        <v>999:99.99</v>
      </c>
    </row>
    <row r="300" spans="1:7">
      <c r="A300" s="71" t="str">
        <f>IF(B300="","",個人申込書!Z60)</f>
        <v/>
      </c>
      <c r="B300" s="71" t="str">
        <f>個人申込書!AJ60</f>
        <v/>
      </c>
      <c r="C300" s="71" t="str">
        <f>個人申込書!AN60</f>
        <v/>
      </c>
      <c r="D300" s="71" t="str">
        <f>個人申込書!AD60</f>
        <v/>
      </c>
      <c r="E300" s="71">
        <v>0</v>
      </c>
      <c r="F300" s="71">
        <v>5</v>
      </c>
      <c r="G300" s="71" t="str">
        <f>個人申込書!AR60</f>
        <v>999:99.99</v>
      </c>
    </row>
    <row r="301" spans="1:7">
      <c r="A301" s="71" t="str">
        <f>IF(B301="","",個人申込書!Z61)</f>
        <v/>
      </c>
      <c r="B301" s="71" t="str">
        <f>個人申込書!AJ61</f>
        <v/>
      </c>
      <c r="C301" s="71" t="str">
        <f>個人申込書!AN61</f>
        <v/>
      </c>
      <c r="D301" s="71" t="str">
        <f>個人申込書!AD61</f>
        <v/>
      </c>
      <c r="E301" s="71">
        <v>0</v>
      </c>
      <c r="F301" s="71">
        <v>5</v>
      </c>
      <c r="G301" s="71" t="str">
        <f>個人申込書!AR61</f>
        <v>999:99.99</v>
      </c>
    </row>
    <row r="302" spans="1:7">
      <c r="A302" s="71" t="str">
        <f>IF(B302="","",個人申込書!Z62)</f>
        <v/>
      </c>
      <c r="B302" s="71" t="str">
        <f>個人申込書!AJ62</f>
        <v/>
      </c>
      <c r="C302" s="71" t="str">
        <f>個人申込書!AN62</f>
        <v/>
      </c>
      <c r="D302" s="71" t="str">
        <f>個人申込書!AD62</f>
        <v/>
      </c>
      <c r="E302" s="71">
        <v>0</v>
      </c>
      <c r="F302" s="71">
        <v>5</v>
      </c>
      <c r="G302" s="71" t="str">
        <f>個人申込書!AR62</f>
        <v>999:99.99</v>
      </c>
    </row>
    <row r="303" spans="1:7">
      <c r="A303" s="71" t="str">
        <f>IF(B303="","",個人申込書!Z63)</f>
        <v/>
      </c>
      <c r="B303" s="71" t="str">
        <f>個人申込書!AJ63</f>
        <v/>
      </c>
      <c r="C303" s="71" t="str">
        <f>個人申込書!AN63</f>
        <v/>
      </c>
      <c r="D303" s="71" t="str">
        <f>個人申込書!AD63</f>
        <v/>
      </c>
      <c r="E303" s="71">
        <v>0</v>
      </c>
      <c r="F303" s="71">
        <v>5</v>
      </c>
      <c r="G303" s="71" t="str">
        <f>個人申込書!AR63</f>
        <v>999:99.99</v>
      </c>
    </row>
    <row r="304" spans="1:7">
      <c r="A304" s="71" t="str">
        <f>IF(B304="","",個人申込書!Z64)</f>
        <v/>
      </c>
      <c r="B304" s="71" t="str">
        <f>個人申込書!AJ64</f>
        <v/>
      </c>
      <c r="C304" s="71" t="str">
        <f>個人申込書!AN64</f>
        <v/>
      </c>
      <c r="D304" s="71" t="str">
        <f>個人申込書!AD64</f>
        <v/>
      </c>
      <c r="E304" s="71">
        <v>0</v>
      </c>
      <c r="F304" s="71">
        <v>5</v>
      </c>
      <c r="G304" s="71" t="str">
        <f>個人申込書!AR64</f>
        <v>999:99.99</v>
      </c>
    </row>
    <row r="305" spans="1:7">
      <c r="A305" s="71" t="str">
        <f>IF(B305="","",個人申込書!Z65)</f>
        <v/>
      </c>
      <c r="B305" s="72" t="str">
        <f>個人申込書!AJ65</f>
        <v/>
      </c>
      <c r="C305" s="72" t="str">
        <f>個人申込書!AN65</f>
        <v/>
      </c>
      <c r="D305" s="72" t="str">
        <f>個人申込書!AD65</f>
        <v/>
      </c>
      <c r="E305" s="72">
        <v>0</v>
      </c>
      <c r="F305" s="72">
        <v>5</v>
      </c>
      <c r="G305" s="72" t="str">
        <f>個人申込書!AR65</f>
        <v>999:99.99</v>
      </c>
    </row>
    <row r="306" spans="1:7">
      <c r="A306" s="70"/>
      <c r="B306" s="71"/>
      <c r="C306" s="71"/>
      <c r="D306" s="71"/>
      <c r="E306" s="71"/>
      <c r="F306" s="71"/>
      <c r="G306" s="71"/>
    </row>
    <row r="307" spans="1:7">
      <c r="A307" s="72"/>
      <c r="B307" s="72"/>
      <c r="C307" s="72"/>
      <c r="D307" s="72"/>
      <c r="E307" s="72"/>
      <c r="F307" s="72"/>
      <c r="G307" s="72"/>
    </row>
    <row r="308" spans="1:7">
      <c r="A308" s="71" t="str">
        <f>IF(B308="","",個人申込書!Z68)</f>
        <v/>
      </c>
      <c r="B308" s="71" t="str">
        <f>個人申込書!AJ68</f>
        <v/>
      </c>
      <c r="C308" s="71" t="str">
        <f>個人申込書!AN68</f>
        <v/>
      </c>
      <c r="D308" s="71" t="str">
        <f>個人申込書!AD68</f>
        <v/>
      </c>
      <c r="E308" s="71">
        <v>0</v>
      </c>
      <c r="F308" s="71">
        <v>0</v>
      </c>
      <c r="G308" s="71" t="str">
        <f>個人申込書!AR68</f>
        <v>999:99.99</v>
      </c>
    </row>
    <row r="309" spans="1:7">
      <c r="A309" s="71" t="str">
        <f>IF(B309="","",個人申込書!Z69)</f>
        <v/>
      </c>
      <c r="B309" s="71" t="str">
        <f>個人申込書!AJ69</f>
        <v/>
      </c>
      <c r="C309" s="71" t="str">
        <f>個人申込書!AN69</f>
        <v/>
      </c>
      <c r="D309" s="71" t="str">
        <f>個人申込書!AD69</f>
        <v/>
      </c>
      <c r="E309" s="71">
        <v>0</v>
      </c>
      <c r="F309" s="71">
        <v>0</v>
      </c>
      <c r="G309" s="71" t="str">
        <f>個人申込書!AR69</f>
        <v>999:99.99</v>
      </c>
    </row>
    <row r="310" spans="1:7">
      <c r="A310" s="71" t="str">
        <f>IF(B310="","",個人申込書!Z70)</f>
        <v/>
      </c>
      <c r="B310" s="71" t="str">
        <f>個人申込書!AJ70</f>
        <v/>
      </c>
      <c r="C310" s="71" t="str">
        <f>個人申込書!AN70</f>
        <v/>
      </c>
      <c r="D310" s="71" t="str">
        <f>個人申込書!AD70</f>
        <v/>
      </c>
      <c r="E310" s="71">
        <v>0</v>
      </c>
      <c r="F310" s="71">
        <v>0</v>
      </c>
      <c r="G310" s="71" t="str">
        <f>個人申込書!AR70</f>
        <v>999:99.99</v>
      </c>
    </row>
    <row r="311" spans="1:7">
      <c r="A311" s="71" t="str">
        <f>IF(B311="","",個人申込書!Z71)</f>
        <v/>
      </c>
      <c r="B311" s="71" t="str">
        <f>個人申込書!AJ71</f>
        <v/>
      </c>
      <c r="C311" s="71" t="str">
        <f>個人申込書!AN71</f>
        <v/>
      </c>
      <c r="D311" s="71" t="str">
        <f>個人申込書!AD71</f>
        <v/>
      </c>
      <c r="E311" s="71">
        <v>0</v>
      </c>
      <c r="F311" s="71">
        <v>0</v>
      </c>
      <c r="G311" s="71" t="str">
        <f>個人申込書!AR71</f>
        <v>999:99.99</v>
      </c>
    </row>
    <row r="312" spans="1:7">
      <c r="A312" s="71" t="str">
        <f>IF(B312="","",個人申込書!Z72)</f>
        <v/>
      </c>
      <c r="B312" s="71" t="str">
        <f>個人申込書!AJ72</f>
        <v/>
      </c>
      <c r="C312" s="71" t="str">
        <f>個人申込書!AN72</f>
        <v/>
      </c>
      <c r="D312" s="71" t="str">
        <f>個人申込書!AD72</f>
        <v/>
      </c>
      <c r="E312" s="71">
        <v>0</v>
      </c>
      <c r="F312" s="71">
        <v>0</v>
      </c>
      <c r="G312" s="71" t="str">
        <f>個人申込書!AR72</f>
        <v>999:99.99</v>
      </c>
    </row>
    <row r="313" spans="1:7">
      <c r="A313" s="71" t="str">
        <f>IF(B313="","",個人申込書!Z73)</f>
        <v/>
      </c>
      <c r="B313" s="71" t="str">
        <f>個人申込書!AJ73</f>
        <v/>
      </c>
      <c r="C313" s="71" t="str">
        <f>個人申込書!AN73</f>
        <v/>
      </c>
      <c r="D313" s="71" t="str">
        <f>個人申込書!AD73</f>
        <v/>
      </c>
      <c r="E313" s="71">
        <v>0</v>
      </c>
      <c r="F313" s="71">
        <v>0</v>
      </c>
      <c r="G313" s="71" t="str">
        <f>個人申込書!AR73</f>
        <v>999:99.99</v>
      </c>
    </row>
    <row r="314" spans="1:7">
      <c r="A314" s="71" t="str">
        <f>IF(B314="","",個人申込書!Z74)</f>
        <v/>
      </c>
      <c r="B314" s="71" t="str">
        <f>個人申込書!AJ74</f>
        <v/>
      </c>
      <c r="C314" s="71" t="str">
        <f>個人申込書!AN74</f>
        <v/>
      </c>
      <c r="D314" s="71" t="str">
        <f>個人申込書!AD74</f>
        <v/>
      </c>
      <c r="E314" s="71">
        <v>0</v>
      </c>
      <c r="F314" s="71">
        <v>0</v>
      </c>
      <c r="G314" s="71" t="str">
        <f>個人申込書!AR74</f>
        <v>999:99.99</v>
      </c>
    </row>
    <row r="315" spans="1:7">
      <c r="A315" s="71" t="str">
        <f>IF(B315="","",個人申込書!Z75)</f>
        <v/>
      </c>
      <c r="B315" s="71" t="str">
        <f>個人申込書!AJ75</f>
        <v/>
      </c>
      <c r="C315" s="71" t="str">
        <f>個人申込書!AN75</f>
        <v/>
      </c>
      <c r="D315" s="71" t="str">
        <f>個人申込書!AD75</f>
        <v/>
      </c>
      <c r="E315" s="71">
        <v>0</v>
      </c>
      <c r="F315" s="71">
        <v>0</v>
      </c>
      <c r="G315" s="71" t="str">
        <f>個人申込書!AR75</f>
        <v>999:99.99</v>
      </c>
    </row>
    <row r="316" spans="1:7">
      <c r="A316" s="71" t="str">
        <f>IF(B316="","",個人申込書!Z76)</f>
        <v/>
      </c>
      <c r="B316" s="71" t="str">
        <f>個人申込書!AJ76</f>
        <v/>
      </c>
      <c r="C316" s="71" t="str">
        <f>個人申込書!AN76</f>
        <v/>
      </c>
      <c r="D316" s="71" t="str">
        <f>個人申込書!AD76</f>
        <v/>
      </c>
      <c r="E316" s="71">
        <v>0</v>
      </c>
      <c r="F316" s="71">
        <v>0</v>
      </c>
      <c r="G316" s="71" t="str">
        <f>個人申込書!AR76</f>
        <v>999:99.99</v>
      </c>
    </row>
    <row r="317" spans="1:7">
      <c r="A317" s="71" t="str">
        <f>IF(B317="","",個人申込書!Z77)</f>
        <v/>
      </c>
      <c r="B317" s="71" t="str">
        <f>個人申込書!AJ77</f>
        <v/>
      </c>
      <c r="C317" s="71" t="str">
        <f>個人申込書!AN77</f>
        <v/>
      </c>
      <c r="D317" s="71" t="str">
        <f>個人申込書!AD77</f>
        <v/>
      </c>
      <c r="E317" s="71">
        <v>0</v>
      </c>
      <c r="F317" s="71">
        <v>0</v>
      </c>
      <c r="G317" s="71" t="str">
        <f>個人申込書!AR77</f>
        <v>999:99.99</v>
      </c>
    </row>
    <row r="318" spans="1:7">
      <c r="A318" s="71" t="str">
        <f>IF(B318="","",個人申込書!Z78)</f>
        <v/>
      </c>
      <c r="B318" s="71" t="str">
        <f>個人申込書!AJ78</f>
        <v/>
      </c>
      <c r="C318" s="71" t="str">
        <f>個人申込書!AN78</f>
        <v/>
      </c>
      <c r="D318" s="71" t="str">
        <f>個人申込書!AD78</f>
        <v/>
      </c>
      <c r="E318" s="71">
        <v>0</v>
      </c>
      <c r="F318" s="71">
        <v>0</v>
      </c>
      <c r="G318" s="71" t="str">
        <f>個人申込書!AR78</f>
        <v>999:99.99</v>
      </c>
    </row>
    <row r="319" spans="1:7">
      <c r="A319" s="71" t="str">
        <f>IF(B319="","",個人申込書!Z79)</f>
        <v/>
      </c>
      <c r="B319" s="71" t="str">
        <f>個人申込書!AJ79</f>
        <v/>
      </c>
      <c r="C319" s="71" t="str">
        <f>個人申込書!AN79</f>
        <v/>
      </c>
      <c r="D319" s="71" t="str">
        <f>個人申込書!AD79</f>
        <v/>
      </c>
      <c r="E319" s="71">
        <v>0</v>
      </c>
      <c r="F319" s="71">
        <v>0</v>
      </c>
      <c r="G319" s="71" t="str">
        <f>個人申込書!AR79</f>
        <v>999:99.99</v>
      </c>
    </row>
    <row r="320" spans="1:7">
      <c r="A320" s="71" t="str">
        <f>IF(B320="","",個人申込書!Z80)</f>
        <v/>
      </c>
      <c r="B320" s="71" t="str">
        <f>個人申込書!AJ80</f>
        <v/>
      </c>
      <c r="C320" s="71" t="str">
        <f>個人申込書!AN80</f>
        <v/>
      </c>
      <c r="D320" s="71" t="str">
        <f>個人申込書!AD80</f>
        <v/>
      </c>
      <c r="E320" s="71">
        <v>0</v>
      </c>
      <c r="F320" s="71">
        <v>0</v>
      </c>
      <c r="G320" s="71" t="str">
        <f>個人申込書!AR80</f>
        <v>999:99.99</v>
      </c>
    </row>
    <row r="321" spans="1:7">
      <c r="A321" s="71" t="str">
        <f>IF(B321="","",個人申込書!Z81)</f>
        <v/>
      </c>
      <c r="B321" s="71" t="str">
        <f>個人申込書!AJ81</f>
        <v/>
      </c>
      <c r="C321" s="71" t="str">
        <f>個人申込書!AN81</f>
        <v/>
      </c>
      <c r="D321" s="71" t="str">
        <f>個人申込書!AD81</f>
        <v/>
      </c>
      <c r="E321" s="71">
        <v>0</v>
      </c>
      <c r="F321" s="71">
        <v>0</v>
      </c>
      <c r="G321" s="71" t="str">
        <f>個人申込書!AR81</f>
        <v>999:99.99</v>
      </c>
    </row>
    <row r="322" spans="1:7">
      <c r="A322" s="71" t="str">
        <f>IF(B322="","",個人申込書!Z82)</f>
        <v/>
      </c>
      <c r="B322" s="71" t="str">
        <f>個人申込書!AJ82</f>
        <v/>
      </c>
      <c r="C322" s="71" t="str">
        <f>個人申込書!AN82</f>
        <v/>
      </c>
      <c r="D322" s="71" t="str">
        <f>個人申込書!AD82</f>
        <v/>
      </c>
      <c r="E322" s="71">
        <v>0</v>
      </c>
      <c r="F322" s="71">
        <v>0</v>
      </c>
      <c r="G322" s="71" t="str">
        <f>個人申込書!AR82</f>
        <v>999:99.99</v>
      </c>
    </row>
    <row r="323" spans="1:7">
      <c r="A323" s="71" t="str">
        <f>IF(B323="","",個人申込書!Z83)</f>
        <v/>
      </c>
      <c r="B323" s="71" t="str">
        <f>個人申込書!AJ83</f>
        <v/>
      </c>
      <c r="C323" s="71" t="str">
        <f>個人申込書!AN83</f>
        <v/>
      </c>
      <c r="D323" s="71" t="str">
        <f>個人申込書!AD83</f>
        <v/>
      </c>
      <c r="E323" s="71">
        <v>0</v>
      </c>
      <c r="F323" s="71">
        <v>0</v>
      </c>
      <c r="G323" s="71" t="str">
        <f>個人申込書!AR83</f>
        <v>999:99.99</v>
      </c>
    </row>
    <row r="324" spans="1:7">
      <c r="A324" s="71" t="str">
        <f>IF(B324="","",個人申込書!Z84)</f>
        <v/>
      </c>
      <c r="B324" s="71" t="str">
        <f>個人申込書!AJ84</f>
        <v/>
      </c>
      <c r="C324" s="71" t="str">
        <f>個人申込書!AN84</f>
        <v/>
      </c>
      <c r="D324" s="71" t="str">
        <f>個人申込書!AD84</f>
        <v/>
      </c>
      <c r="E324" s="71">
        <v>0</v>
      </c>
      <c r="F324" s="71">
        <v>0</v>
      </c>
      <c r="G324" s="71" t="str">
        <f>個人申込書!AR84</f>
        <v>999:99.99</v>
      </c>
    </row>
    <row r="325" spans="1:7">
      <c r="A325" s="71" t="str">
        <f>IF(B325="","",個人申込書!Z85)</f>
        <v/>
      </c>
      <c r="B325" s="71" t="str">
        <f>個人申込書!AJ85</f>
        <v/>
      </c>
      <c r="C325" s="71" t="str">
        <f>個人申込書!AN85</f>
        <v/>
      </c>
      <c r="D325" s="71" t="str">
        <f>個人申込書!AD85</f>
        <v/>
      </c>
      <c r="E325" s="71">
        <v>0</v>
      </c>
      <c r="F325" s="71">
        <v>0</v>
      </c>
      <c r="G325" s="71" t="str">
        <f>個人申込書!AR85</f>
        <v>999:99.99</v>
      </c>
    </row>
    <row r="326" spans="1:7">
      <c r="A326" s="71" t="str">
        <f>IF(B326="","",個人申込書!Z86)</f>
        <v/>
      </c>
      <c r="B326" s="71" t="str">
        <f>個人申込書!AJ86</f>
        <v/>
      </c>
      <c r="C326" s="71" t="str">
        <f>個人申込書!AN86</f>
        <v/>
      </c>
      <c r="D326" s="71" t="str">
        <f>個人申込書!AD86</f>
        <v/>
      </c>
      <c r="E326" s="71">
        <v>0</v>
      </c>
      <c r="F326" s="71">
        <v>0</v>
      </c>
      <c r="G326" s="71" t="str">
        <f>個人申込書!AR86</f>
        <v>999:99.99</v>
      </c>
    </row>
    <row r="327" spans="1:7">
      <c r="A327" s="71" t="str">
        <f>IF(B327="","",個人申込書!Z87)</f>
        <v/>
      </c>
      <c r="B327" s="71" t="str">
        <f>個人申込書!AJ87</f>
        <v/>
      </c>
      <c r="C327" s="71" t="str">
        <f>個人申込書!AN87</f>
        <v/>
      </c>
      <c r="D327" s="71" t="str">
        <f>個人申込書!AD87</f>
        <v/>
      </c>
      <c r="E327" s="71">
        <v>0</v>
      </c>
      <c r="F327" s="71">
        <v>0</v>
      </c>
      <c r="G327" s="71" t="str">
        <f>個人申込書!AR87</f>
        <v>999:99.99</v>
      </c>
    </row>
    <row r="328" spans="1:7">
      <c r="A328" s="71" t="str">
        <f>IF(B328="","",個人申込書!Z88)</f>
        <v/>
      </c>
      <c r="B328" s="71" t="str">
        <f>個人申込書!AJ88</f>
        <v/>
      </c>
      <c r="C328" s="71" t="str">
        <f>個人申込書!AN88</f>
        <v/>
      </c>
      <c r="D328" s="71" t="str">
        <f>個人申込書!AD88</f>
        <v/>
      </c>
      <c r="E328" s="71">
        <v>0</v>
      </c>
      <c r="F328" s="71">
        <v>0</v>
      </c>
      <c r="G328" s="71" t="str">
        <f>個人申込書!AR88</f>
        <v>999:99.99</v>
      </c>
    </row>
    <row r="329" spans="1:7">
      <c r="A329" s="71" t="str">
        <f>IF(B329="","",個人申込書!Z89)</f>
        <v/>
      </c>
      <c r="B329" s="71" t="str">
        <f>個人申込書!AJ89</f>
        <v/>
      </c>
      <c r="C329" s="71" t="str">
        <f>個人申込書!AN89</f>
        <v/>
      </c>
      <c r="D329" s="71" t="str">
        <f>個人申込書!AD89</f>
        <v/>
      </c>
      <c r="E329" s="71">
        <v>0</v>
      </c>
      <c r="F329" s="71">
        <v>0</v>
      </c>
      <c r="G329" s="71" t="str">
        <f>個人申込書!AR89</f>
        <v>999:99.99</v>
      </c>
    </row>
    <row r="330" spans="1:7">
      <c r="A330" s="71" t="str">
        <f>IF(B330="","",個人申込書!Z90)</f>
        <v/>
      </c>
      <c r="B330" s="71" t="str">
        <f>個人申込書!AJ90</f>
        <v/>
      </c>
      <c r="C330" s="71" t="str">
        <f>個人申込書!AN90</f>
        <v/>
      </c>
      <c r="D330" s="71" t="str">
        <f>個人申込書!AD90</f>
        <v/>
      </c>
      <c r="E330" s="71">
        <v>0</v>
      </c>
      <c r="F330" s="71">
        <v>0</v>
      </c>
      <c r="G330" s="71" t="str">
        <f>個人申込書!AR90</f>
        <v>999:99.99</v>
      </c>
    </row>
    <row r="331" spans="1:7">
      <c r="A331" s="71" t="str">
        <f>IF(B331="","",個人申込書!Z91)</f>
        <v/>
      </c>
      <c r="B331" s="71" t="str">
        <f>個人申込書!AJ91</f>
        <v/>
      </c>
      <c r="C331" s="71" t="str">
        <f>個人申込書!AN91</f>
        <v/>
      </c>
      <c r="D331" s="71" t="str">
        <f>個人申込書!AD91</f>
        <v/>
      </c>
      <c r="E331" s="71">
        <v>0</v>
      </c>
      <c r="F331" s="71">
        <v>0</v>
      </c>
      <c r="G331" s="71" t="str">
        <f>個人申込書!AR91</f>
        <v>999:99.99</v>
      </c>
    </row>
    <row r="332" spans="1:7">
      <c r="A332" s="71" t="str">
        <f>IF(B332="","",個人申込書!Z92)</f>
        <v/>
      </c>
      <c r="B332" s="71" t="str">
        <f>個人申込書!AJ92</f>
        <v/>
      </c>
      <c r="C332" s="71" t="str">
        <f>個人申込書!AN92</f>
        <v/>
      </c>
      <c r="D332" s="71" t="str">
        <f>個人申込書!AD92</f>
        <v/>
      </c>
      <c r="E332" s="71">
        <v>0</v>
      </c>
      <c r="F332" s="71">
        <v>0</v>
      </c>
      <c r="G332" s="71" t="str">
        <f>個人申込書!AR92</f>
        <v>999:99.99</v>
      </c>
    </row>
    <row r="333" spans="1:7">
      <c r="A333" s="71" t="str">
        <f>IF(B333="","",個人申込書!Z93)</f>
        <v/>
      </c>
      <c r="B333" s="71" t="str">
        <f>個人申込書!AJ93</f>
        <v/>
      </c>
      <c r="C333" s="71" t="str">
        <f>個人申込書!AN93</f>
        <v/>
      </c>
      <c r="D333" s="71" t="str">
        <f>個人申込書!AD93</f>
        <v/>
      </c>
      <c r="E333" s="71">
        <v>0</v>
      </c>
      <c r="F333" s="71">
        <v>0</v>
      </c>
      <c r="G333" s="71" t="str">
        <f>個人申込書!AR93</f>
        <v>999:99.99</v>
      </c>
    </row>
    <row r="334" spans="1:7">
      <c r="A334" s="71" t="str">
        <f>IF(B334="","",個人申込書!Z94)</f>
        <v/>
      </c>
      <c r="B334" s="71" t="str">
        <f>個人申込書!AJ94</f>
        <v/>
      </c>
      <c r="C334" s="71" t="str">
        <f>個人申込書!AN94</f>
        <v/>
      </c>
      <c r="D334" s="71" t="str">
        <f>個人申込書!AD94</f>
        <v/>
      </c>
      <c r="E334" s="71">
        <v>0</v>
      </c>
      <c r="F334" s="71">
        <v>0</v>
      </c>
      <c r="G334" s="71" t="str">
        <f>個人申込書!AR94</f>
        <v>999:99.99</v>
      </c>
    </row>
    <row r="335" spans="1:7">
      <c r="A335" s="71" t="str">
        <f>IF(B335="","",個人申込書!Z95)</f>
        <v/>
      </c>
      <c r="B335" s="71" t="str">
        <f>個人申込書!AJ95</f>
        <v/>
      </c>
      <c r="C335" s="71" t="str">
        <f>個人申込書!AN95</f>
        <v/>
      </c>
      <c r="D335" s="71" t="str">
        <f>個人申込書!AD95</f>
        <v/>
      </c>
      <c r="E335" s="71">
        <v>0</v>
      </c>
      <c r="F335" s="71">
        <v>0</v>
      </c>
      <c r="G335" s="71" t="str">
        <f>個人申込書!AR95</f>
        <v>999:99.99</v>
      </c>
    </row>
    <row r="336" spans="1:7">
      <c r="A336" s="71" t="str">
        <f>IF(B336="","",個人申込書!Z96)</f>
        <v/>
      </c>
      <c r="B336" s="71" t="str">
        <f>個人申込書!AJ96</f>
        <v/>
      </c>
      <c r="C336" s="71" t="str">
        <f>個人申込書!AN96</f>
        <v/>
      </c>
      <c r="D336" s="71" t="str">
        <f>個人申込書!AD96</f>
        <v/>
      </c>
      <c r="E336" s="71">
        <v>0</v>
      </c>
      <c r="F336" s="71">
        <v>0</v>
      </c>
      <c r="G336" s="71" t="str">
        <f>個人申込書!AR96</f>
        <v>999:99.99</v>
      </c>
    </row>
    <row r="337" spans="1:7">
      <c r="A337" s="71" t="str">
        <f>IF(B337="","",個人申込書!Z97)</f>
        <v/>
      </c>
      <c r="B337" s="71" t="str">
        <f>個人申込書!AJ97</f>
        <v/>
      </c>
      <c r="C337" s="71" t="str">
        <f>個人申込書!AN97</f>
        <v/>
      </c>
      <c r="D337" s="71" t="str">
        <f>個人申込書!AD97</f>
        <v/>
      </c>
      <c r="E337" s="71">
        <v>0</v>
      </c>
      <c r="F337" s="71">
        <v>0</v>
      </c>
      <c r="G337" s="71" t="str">
        <f>個人申込書!AR97</f>
        <v>999:99.99</v>
      </c>
    </row>
    <row r="338" spans="1:7">
      <c r="A338" s="71" t="str">
        <f>IF(B338="","",個人申込書!Z98)</f>
        <v/>
      </c>
      <c r="B338" s="71" t="str">
        <f>個人申込書!AJ98</f>
        <v/>
      </c>
      <c r="C338" s="71" t="str">
        <f>個人申込書!AN98</f>
        <v/>
      </c>
      <c r="D338" s="71" t="str">
        <f>個人申込書!AD98</f>
        <v/>
      </c>
      <c r="E338" s="71">
        <v>0</v>
      </c>
      <c r="F338" s="71">
        <v>0</v>
      </c>
      <c r="G338" s="71" t="str">
        <f>個人申込書!AR98</f>
        <v>999:99.99</v>
      </c>
    </row>
    <row r="339" spans="1:7">
      <c r="A339" s="71" t="str">
        <f>IF(B339="","",個人申込書!Z99)</f>
        <v/>
      </c>
      <c r="B339" s="71" t="str">
        <f>個人申込書!AJ99</f>
        <v/>
      </c>
      <c r="C339" s="71" t="str">
        <f>個人申込書!AN99</f>
        <v/>
      </c>
      <c r="D339" s="71" t="str">
        <f>個人申込書!AD99</f>
        <v/>
      </c>
      <c r="E339" s="71">
        <v>0</v>
      </c>
      <c r="F339" s="71">
        <v>0</v>
      </c>
      <c r="G339" s="71" t="str">
        <f>個人申込書!AR99</f>
        <v>999:99.99</v>
      </c>
    </row>
    <row r="340" spans="1:7">
      <c r="A340" s="71" t="str">
        <f>IF(B340="","",個人申込書!Z100)</f>
        <v/>
      </c>
      <c r="B340" s="71" t="str">
        <f>個人申込書!AJ100</f>
        <v/>
      </c>
      <c r="C340" s="71" t="str">
        <f>個人申込書!AN100</f>
        <v/>
      </c>
      <c r="D340" s="71" t="str">
        <f>個人申込書!AD100</f>
        <v/>
      </c>
      <c r="E340" s="71">
        <v>0</v>
      </c>
      <c r="F340" s="71">
        <v>0</v>
      </c>
      <c r="G340" s="71" t="str">
        <f>個人申込書!AR100</f>
        <v>999:99.99</v>
      </c>
    </row>
    <row r="341" spans="1:7">
      <c r="A341" s="71" t="str">
        <f>IF(B341="","",個人申込書!Z101)</f>
        <v/>
      </c>
      <c r="B341" s="71" t="str">
        <f>個人申込書!AJ101</f>
        <v/>
      </c>
      <c r="C341" s="71" t="str">
        <f>個人申込書!AN101</f>
        <v/>
      </c>
      <c r="D341" s="71" t="str">
        <f>個人申込書!AD101</f>
        <v/>
      </c>
      <c r="E341" s="71">
        <v>0</v>
      </c>
      <c r="F341" s="71">
        <v>0</v>
      </c>
      <c r="G341" s="71" t="str">
        <f>個人申込書!AR101</f>
        <v>999:99.99</v>
      </c>
    </row>
    <row r="342" spans="1:7">
      <c r="A342" s="71" t="str">
        <f>IF(B342="","",個人申込書!Z102)</f>
        <v/>
      </c>
      <c r="B342" s="71" t="str">
        <f>個人申込書!AJ102</f>
        <v/>
      </c>
      <c r="C342" s="71" t="str">
        <f>個人申込書!AN102</f>
        <v/>
      </c>
      <c r="D342" s="71" t="str">
        <f>個人申込書!AD102</f>
        <v/>
      </c>
      <c r="E342" s="71">
        <v>0</v>
      </c>
      <c r="F342" s="71">
        <v>0</v>
      </c>
      <c r="G342" s="71" t="str">
        <f>個人申込書!AR102</f>
        <v>999:99.99</v>
      </c>
    </row>
    <row r="343" spans="1:7">
      <c r="A343" s="71" t="str">
        <f>IF(B343="","",個人申込書!Z103)</f>
        <v/>
      </c>
      <c r="B343" s="71" t="str">
        <f>個人申込書!AJ103</f>
        <v/>
      </c>
      <c r="C343" s="71" t="str">
        <f>個人申込書!AN103</f>
        <v/>
      </c>
      <c r="D343" s="71" t="str">
        <f>個人申込書!AD103</f>
        <v/>
      </c>
      <c r="E343" s="71">
        <v>0</v>
      </c>
      <c r="F343" s="71">
        <v>0</v>
      </c>
      <c r="G343" s="71" t="str">
        <f>個人申込書!AR103</f>
        <v>999:99.99</v>
      </c>
    </row>
    <row r="344" spans="1:7">
      <c r="A344" s="71" t="str">
        <f>IF(B344="","",個人申込書!Z104)</f>
        <v/>
      </c>
      <c r="B344" s="71" t="str">
        <f>個人申込書!AJ104</f>
        <v/>
      </c>
      <c r="C344" s="71" t="str">
        <f>個人申込書!AN104</f>
        <v/>
      </c>
      <c r="D344" s="71" t="str">
        <f>個人申込書!AD104</f>
        <v/>
      </c>
      <c r="E344" s="71">
        <v>0</v>
      </c>
      <c r="F344" s="71">
        <v>0</v>
      </c>
      <c r="G344" s="71" t="str">
        <f>個人申込書!AR104</f>
        <v>999:99.99</v>
      </c>
    </row>
    <row r="345" spans="1:7">
      <c r="A345" s="71" t="str">
        <f>IF(B345="","",個人申込書!Z105)</f>
        <v/>
      </c>
      <c r="B345" s="71" t="str">
        <f>個人申込書!AJ105</f>
        <v/>
      </c>
      <c r="C345" s="71" t="str">
        <f>個人申込書!AN105</f>
        <v/>
      </c>
      <c r="D345" s="71" t="str">
        <f>個人申込書!AD105</f>
        <v/>
      </c>
      <c r="E345" s="71">
        <v>0</v>
      </c>
      <c r="F345" s="71">
        <v>0</v>
      </c>
      <c r="G345" s="71" t="str">
        <f>個人申込書!AR105</f>
        <v>999:99.99</v>
      </c>
    </row>
    <row r="346" spans="1:7">
      <c r="A346" s="71" t="str">
        <f>IF(B346="","",個人申込書!Z106)</f>
        <v/>
      </c>
      <c r="B346" s="71" t="str">
        <f>個人申込書!AJ106</f>
        <v/>
      </c>
      <c r="C346" s="71" t="str">
        <f>個人申込書!AN106</f>
        <v/>
      </c>
      <c r="D346" s="71" t="str">
        <f>個人申込書!AD106</f>
        <v/>
      </c>
      <c r="E346" s="71">
        <v>0</v>
      </c>
      <c r="F346" s="71">
        <v>0</v>
      </c>
      <c r="G346" s="71" t="str">
        <f>個人申込書!AR106</f>
        <v>999:99.99</v>
      </c>
    </row>
    <row r="347" spans="1:7">
      <c r="A347" s="71" t="str">
        <f>IF(B347="","",個人申込書!Z107)</f>
        <v/>
      </c>
      <c r="B347" s="71" t="str">
        <f>個人申込書!AJ107</f>
        <v/>
      </c>
      <c r="C347" s="71" t="str">
        <f>個人申込書!AN107</f>
        <v/>
      </c>
      <c r="D347" s="71" t="str">
        <f>個人申込書!AD107</f>
        <v/>
      </c>
      <c r="E347" s="71">
        <v>0</v>
      </c>
      <c r="F347" s="71">
        <v>0</v>
      </c>
      <c r="G347" s="71" t="str">
        <f>個人申込書!AR107</f>
        <v>999:99.99</v>
      </c>
    </row>
    <row r="348" spans="1:7">
      <c r="A348" s="71" t="str">
        <f>IF(B348="","",個人申込書!Z108)</f>
        <v/>
      </c>
      <c r="B348" s="71" t="str">
        <f>個人申込書!AJ108</f>
        <v/>
      </c>
      <c r="C348" s="71" t="str">
        <f>個人申込書!AN108</f>
        <v/>
      </c>
      <c r="D348" s="71" t="str">
        <f>個人申込書!AD108</f>
        <v/>
      </c>
      <c r="E348" s="71">
        <v>0</v>
      </c>
      <c r="F348" s="71">
        <v>0</v>
      </c>
      <c r="G348" s="71" t="str">
        <f>個人申込書!AR108</f>
        <v>999:99.99</v>
      </c>
    </row>
    <row r="349" spans="1:7">
      <c r="A349" s="71" t="str">
        <f>IF(B349="","",個人申込書!Z109)</f>
        <v/>
      </c>
      <c r="B349" s="71" t="str">
        <f>個人申込書!AJ109</f>
        <v/>
      </c>
      <c r="C349" s="71" t="str">
        <f>個人申込書!AN109</f>
        <v/>
      </c>
      <c r="D349" s="71" t="str">
        <f>個人申込書!AD109</f>
        <v/>
      </c>
      <c r="E349" s="71">
        <v>0</v>
      </c>
      <c r="F349" s="71">
        <v>0</v>
      </c>
      <c r="G349" s="71" t="str">
        <f>個人申込書!AR109</f>
        <v>999:99.99</v>
      </c>
    </row>
    <row r="350" spans="1:7">
      <c r="A350" s="71" t="str">
        <f>IF(B350="","",個人申込書!Z110)</f>
        <v/>
      </c>
      <c r="B350" s="71" t="str">
        <f>個人申込書!AJ110</f>
        <v/>
      </c>
      <c r="C350" s="71" t="str">
        <f>個人申込書!AN110</f>
        <v/>
      </c>
      <c r="D350" s="71" t="str">
        <f>個人申込書!AD110</f>
        <v/>
      </c>
      <c r="E350" s="71">
        <v>0</v>
      </c>
      <c r="F350" s="71">
        <v>0</v>
      </c>
      <c r="G350" s="71" t="str">
        <f>個人申込書!AR110</f>
        <v>999:99.99</v>
      </c>
    </row>
    <row r="351" spans="1:7">
      <c r="A351" s="71" t="str">
        <f>IF(B351="","",個人申込書!Z111)</f>
        <v/>
      </c>
      <c r="B351" s="71" t="str">
        <f>個人申込書!AJ111</f>
        <v/>
      </c>
      <c r="C351" s="71" t="str">
        <f>個人申込書!AN111</f>
        <v/>
      </c>
      <c r="D351" s="71" t="str">
        <f>個人申込書!AD111</f>
        <v/>
      </c>
      <c r="E351" s="71">
        <v>0</v>
      </c>
      <c r="F351" s="71">
        <v>0</v>
      </c>
      <c r="G351" s="71" t="str">
        <f>個人申込書!AR111</f>
        <v>999:99.99</v>
      </c>
    </row>
    <row r="352" spans="1:7">
      <c r="A352" s="71" t="str">
        <f>IF(B352="","",個人申込書!Z112)</f>
        <v/>
      </c>
      <c r="B352" s="71" t="str">
        <f>個人申込書!AJ112</f>
        <v/>
      </c>
      <c r="C352" s="71" t="str">
        <f>個人申込書!AN112</f>
        <v/>
      </c>
      <c r="D352" s="71" t="str">
        <f>個人申込書!AD112</f>
        <v/>
      </c>
      <c r="E352" s="71">
        <v>0</v>
      </c>
      <c r="F352" s="71">
        <v>0</v>
      </c>
      <c r="G352" s="71" t="str">
        <f>個人申込書!AR112</f>
        <v>999:99.99</v>
      </c>
    </row>
    <row r="353" spans="1:7">
      <c r="A353" s="71" t="str">
        <f>IF(B353="","",個人申込書!Z113)</f>
        <v/>
      </c>
      <c r="B353" s="71" t="str">
        <f>個人申込書!AJ113</f>
        <v/>
      </c>
      <c r="C353" s="71" t="str">
        <f>個人申込書!AN113</f>
        <v/>
      </c>
      <c r="D353" s="71" t="str">
        <f>個人申込書!AD113</f>
        <v/>
      </c>
      <c r="E353" s="71">
        <v>0</v>
      </c>
      <c r="F353" s="71">
        <v>0</v>
      </c>
      <c r="G353" s="71" t="str">
        <f>個人申込書!AR113</f>
        <v>999:99.99</v>
      </c>
    </row>
    <row r="354" spans="1:7">
      <c r="A354" s="71" t="str">
        <f>IF(B354="","",個人申込書!Z114)</f>
        <v/>
      </c>
      <c r="B354" s="71" t="str">
        <f>個人申込書!AJ114</f>
        <v/>
      </c>
      <c r="C354" s="71" t="str">
        <f>個人申込書!AN114</f>
        <v/>
      </c>
      <c r="D354" s="71" t="str">
        <f>個人申込書!AD114</f>
        <v/>
      </c>
      <c r="E354" s="71">
        <v>0</v>
      </c>
      <c r="F354" s="71">
        <v>0</v>
      </c>
      <c r="G354" s="71" t="str">
        <f>個人申込書!AR114</f>
        <v>999:99.99</v>
      </c>
    </row>
    <row r="355" spans="1:7">
      <c r="A355" s="71" t="str">
        <f>IF(B355="","",個人申込書!Z115)</f>
        <v/>
      </c>
      <c r="B355" s="71" t="str">
        <f>個人申込書!AJ115</f>
        <v/>
      </c>
      <c r="C355" s="71" t="str">
        <f>個人申込書!AN115</f>
        <v/>
      </c>
      <c r="D355" s="71" t="str">
        <f>個人申込書!AD115</f>
        <v/>
      </c>
      <c r="E355" s="71">
        <v>0</v>
      </c>
      <c r="F355" s="71">
        <v>0</v>
      </c>
      <c r="G355" s="71" t="str">
        <f>個人申込書!AR115</f>
        <v>999:99.99</v>
      </c>
    </row>
    <row r="356" spans="1:7">
      <c r="A356" s="71" t="str">
        <f>IF(B356="","",個人申込書!Z116)</f>
        <v/>
      </c>
      <c r="B356" s="71" t="str">
        <f>個人申込書!AJ116</f>
        <v/>
      </c>
      <c r="C356" s="71" t="str">
        <f>個人申込書!AN116</f>
        <v/>
      </c>
      <c r="D356" s="71" t="str">
        <f>個人申込書!AD116</f>
        <v/>
      </c>
      <c r="E356" s="71">
        <v>0</v>
      </c>
      <c r="F356" s="71">
        <v>0</v>
      </c>
      <c r="G356" s="71" t="str">
        <f>個人申込書!AR116</f>
        <v>999:99.99</v>
      </c>
    </row>
    <row r="357" spans="1:7">
      <c r="A357" s="71" t="str">
        <f>IF(B357="","",個人申込書!Z117)</f>
        <v/>
      </c>
      <c r="B357" s="71" t="str">
        <f>個人申込書!AJ117</f>
        <v/>
      </c>
      <c r="C357" s="71" t="str">
        <f>個人申込書!AN117</f>
        <v/>
      </c>
      <c r="D357" s="71" t="str">
        <f>個人申込書!AD117</f>
        <v/>
      </c>
      <c r="E357" s="71">
        <v>0</v>
      </c>
      <c r="F357" s="71">
        <v>0</v>
      </c>
      <c r="G357" s="71" t="str">
        <f>個人申込書!AR117</f>
        <v>999:99.99</v>
      </c>
    </row>
    <row r="358" spans="1:7">
      <c r="A358" s="71" t="str">
        <f>IF(B358="","",個人申込書!Z118)</f>
        <v/>
      </c>
      <c r="B358" s="71" t="str">
        <f>個人申込書!AJ118</f>
        <v/>
      </c>
      <c r="C358" s="71" t="str">
        <f>個人申込書!AN118</f>
        <v/>
      </c>
      <c r="D358" s="71" t="str">
        <f>個人申込書!AD118</f>
        <v/>
      </c>
      <c r="E358" s="71">
        <v>0</v>
      </c>
      <c r="F358" s="71">
        <v>0</v>
      </c>
      <c r="G358" s="71" t="str">
        <f>個人申込書!AR118</f>
        <v>999:99.99</v>
      </c>
    </row>
    <row r="359" spans="1:7">
      <c r="A359" s="71" t="str">
        <f>IF(B359="","",個人申込書!Z119)</f>
        <v/>
      </c>
      <c r="B359" s="71" t="str">
        <f>個人申込書!AJ119</f>
        <v/>
      </c>
      <c r="C359" s="71" t="str">
        <f>個人申込書!AN119</f>
        <v/>
      </c>
      <c r="D359" s="71" t="str">
        <f>個人申込書!AD119</f>
        <v/>
      </c>
      <c r="E359" s="71">
        <v>0</v>
      </c>
      <c r="F359" s="71">
        <v>0</v>
      </c>
      <c r="G359" s="71" t="str">
        <f>個人申込書!AR119</f>
        <v>999:99.99</v>
      </c>
    </row>
    <row r="360" spans="1:7">
      <c r="A360" s="71" t="str">
        <f>IF(B360="","",個人申込書!Z120)</f>
        <v/>
      </c>
      <c r="B360" s="71" t="str">
        <f>個人申込書!AJ120</f>
        <v/>
      </c>
      <c r="C360" s="71" t="str">
        <f>個人申込書!AN120</f>
        <v/>
      </c>
      <c r="D360" s="71" t="str">
        <f>個人申込書!AD120</f>
        <v/>
      </c>
      <c r="E360" s="71">
        <v>0</v>
      </c>
      <c r="F360" s="71">
        <v>0</v>
      </c>
      <c r="G360" s="71" t="str">
        <f>個人申込書!AR120</f>
        <v>999:99.99</v>
      </c>
    </row>
    <row r="361" spans="1:7">
      <c r="A361" s="71" t="str">
        <f>IF(B361="","",個人申込書!Z121)</f>
        <v/>
      </c>
      <c r="B361" s="71" t="str">
        <f>個人申込書!AJ121</f>
        <v/>
      </c>
      <c r="C361" s="71" t="str">
        <f>個人申込書!AN121</f>
        <v/>
      </c>
      <c r="D361" s="71" t="str">
        <f>個人申込書!AD121</f>
        <v/>
      </c>
      <c r="E361" s="71">
        <v>0</v>
      </c>
      <c r="F361" s="71">
        <v>0</v>
      </c>
      <c r="G361" s="71" t="str">
        <f>個人申込書!AR121</f>
        <v>999:99.99</v>
      </c>
    </row>
    <row r="362" spans="1:7">
      <c r="A362" s="71" t="str">
        <f>IF(B362="","",個人申込書!Z122)</f>
        <v/>
      </c>
      <c r="B362" s="71" t="str">
        <f>個人申込書!AJ122</f>
        <v/>
      </c>
      <c r="C362" s="71" t="str">
        <f>個人申込書!AN122</f>
        <v/>
      </c>
      <c r="D362" s="71" t="str">
        <f>個人申込書!AD122</f>
        <v/>
      </c>
      <c r="E362" s="71">
        <v>0</v>
      </c>
      <c r="F362" s="71">
        <v>0</v>
      </c>
      <c r="G362" s="71" t="str">
        <f>個人申込書!AR122</f>
        <v>999:99.99</v>
      </c>
    </row>
    <row r="363" spans="1:7">
      <c r="A363" s="71" t="str">
        <f>IF(B363="","",個人申込書!Z123)</f>
        <v/>
      </c>
      <c r="B363" s="71" t="str">
        <f>個人申込書!AJ123</f>
        <v/>
      </c>
      <c r="C363" s="71" t="str">
        <f>個人申込書!AN123</f>
        <v/>
      </c>
      <c r="D363" s="71" t="str">
        <f>個人申込書!AD123</f>
        <v/>
      </c>
      <c r="E363" s="71">
        <v>0</v>
      </c>
      <c r="F363" s="71">
        <v>0</v>
      </c>
      <c r="G363" s="71" t="str">
        <f>個人申込書!AR123</f>
        <v>999:99.99</v>
      </c>
    </row>
    <row r="364" spans="1:7">
      <c r="A364" s="71" t="str">
        <f>IF(B364="","",個人申込書!Z124)</f>
        <v/>
      </c>
      <c r="B364" s="71" t="str">
        <f>個人申込書!AJ124</f>
        <v/>
      </c>
      <c r="C364" s="71" t="str">
        <f>個人申込書!AN124</f>
        <v/>
      </c>
      <c r="D364" s="71" t="str">
        <f>個人申込書!AD124</f>
        <v/>
      </c>
      <c r="E364" s="71">
        <v>0</v>
      </c>
      <c r="F364" s="71">
        <v>0</v>
      </c>
      <c r="G364" s="71" t="str">
        <f>個人申込書!AR124</f>
        <v>999:99.99</v>
      </c>
    </row>
    <row r="365" spans="1:7">
      <c r="A365" s="71" t="str">
        <f>IF(B365="","",個人申込書!Z125)</f>
        <v/>
      </c>
      <c r="B365" s="71" t="str">
        <f>個人申込書!AJ125</f>
        <v/>
      </c>
      <c r="C365" s="71" t="str">
        <f>個人申込書!AN125</f>
        <v/>
      </c>
      <c r="D365" s="71" t="str">
        <f>個人申込書!AD125</f>
        <v/>
      </c>
      <c r="E365" s="71">
        <v>0</v>
      </c>
      <c r="F365" s="71">
        <v>0</v>
      </c>
      <c r="G365" s="71" t="str">
        <f>個人申込書!AR125</f>
        <v>999:99.99</v>
      </c>
    </row>
    <row r="366" spans="1:7">
      <c r="A366" s="71" t="str">
        <f>IF(B366="","",個人申込書!Z126)</f>
        <v/>
      </c>
      <c r="B366" s="71" t="str">
        <f>個人申込書!AJ126</f>
        <v/>
      </c>
      <c r="C366" s="71" t="str">
        <f>個人申込書!AN126</f>
        <v/>
      </c>
      <c r="D366" s="71" t="str">
        <f>個人申込書!AD126</f>
        <v/>
      </c>
      <c r="E366" s="71">
        <v>0</v>
      </c>
      <c r="F366" s="71">
        <v>0</v>
      </c>
      <c r="G366" s="71" t="str">
        <f>個人申込書!AR126</f>
        <v>999:99.99</v>
      </c>
    </row>
    <row r="367" spans="1:7">
      <c r="A367" s="72" t="str">
        <f>IF(B367="","",個人申込書!Z127)</f>
        <v/>
      </c>
      <c r="B367" s="72" t="str">
        <f>個人申込書!AJ127</f>
        <v/>
      </c>
      <c r="C367" s="72" t="str">
        <f>個人申込書!AN127</f>
        <v/>
      </c>
      <c r="D367" s="72" t="str">
        <f>個人申込書!AD127</f>
        <v/>
      </c>
      <c r="E367" s="72">
        <v>0</v>
      </c>
      <c r="F367" s="72">
        <v>0</v>
      </c>
      <c r="G367" s="72" t="str">
        <f>個人申込書!AR127</f>
        <v>999:99.99</v>
      </c>
    </row>
    <row r="368" spans="1:7">
      <c r="A368" s="73" t="str">
        <f>IF(B368="","",個人申込書!Z6)</f>
        <v/>
      </c>
      <c r="B368" s="73" t="str">
        <f>個人申込書!AK6</f>
        <v/>
      </c>
      <c r="C368" s="73" t="str">
        <f>個人申込書!AO6</f>
        <v/>
      </c>
      <c r="D368" s="73" t="str">
        <f>個人申込書!AD6</f>
        <v/>
      </c>
      <c r="E368" s="74">
        <v>0</v>
      </c>
      <c r="F368" s="74">
        <v>5</v>
      </c>
      <c r="G368" s="74" t="str">
        <f>個人申込書!AS6</f>
        <v>999:99.99</v>
      </c>
    </row>
    <row r="369" spans="1:7">
      <c r="A369" s="74" t="str">
        <f>IF(B369="","",個人申込書!Z7)</f>
        <v/>
      </c>
      <c r="B369" s="74" t="str">
        <f>個人申込書!AK7</f>
        <v/>
      </c>
      <c r="C369" s="74" t="str">
        <f>個人申込書!AO7</f>
        <v/>
      </c>
      <c r="D369" s="74" t="str">
        <f>個人申込書!AD7</f>
        <v/>
      </c>
      <c r="E369" s="74">
        <v>0</v>
      </c>
      <c r="F369" s="74">
        <v>5</v>
      </c>
      <c r="G369" s="74" t="str">
        <f>個人申込書!AS7</f>
        <v>999:99.99</v>
      </c>
    </row>
    <row r="370" spans="1:7">
      <c r="A370" s="74" t="str">
        <f>IF(B370="","",個人申込書!Z8)</f>
        <v/>
      </c>
      <c r="B370" s="74" t="str">
        <f>個人申込書!AK8</f>
        <v/>
      </c>
      <c r="C370" s="74" t="str">
        <f>個人申込書!AO8</f>
        <v/>
      </c>
      <c r="D370" s="74" t="str">
        <f>個人申込書!AD8</f>
        <v/>
      </c>
      <c r="E370" s="74">
        <v>0</v>
      </c>
      <c r="F370" s="74">
        <v>5</v>
      </c>
      <c r="G370" s="74" t="str">
        <f>個人申込書!AS8</f>
        <v>999:99.99</v>
      </c>
    </row>
    <row r="371" spans="1:7">
      <c r="A371" s="74" t="str">
        <f>IF(B371="","",個人申込書!Z9)</f>
        <v/>
      </c>
      <c r="B371" s="74" t="str">
        <f>個人申込書!AK9</f>
        <v/>
      </c>
      <c r="C371" s="74" t="str">
        <f>個人申込書!AO9</f>
        <v/>
      </c>
      <c r="D371" s="74" t="str">
        <f>個人申込書!AD9</f>
        <v/>
      </c>
      <c r="E371" s="74">
        <v>0</v>
      </c>
      <c r="F371" s="74">
        <v>5</v>
      </c>
      <c r="G371" s="74" t="str">
        <f>個人申込書!AS9</f>
        <v>999:99.99</v>
      </c>
    </row>
    <row r="372" spans="1:7">
      <c r="A372" s="74" t="str">
        <f>IF(B372="","",個人申込書!Z10)</f>
        <v/>
      </c>
      <c r="B372" s="74" t="str">
        <f>個人申込書!AK10</f>
        <v/>
      </c>
      <c r="C372" s="74" t="str">
        <f>個人申込書!AO10</f>
        <v/>
      </c>
      <c r="D372" s="74" t="str">
        <f>個人申込書!AD10</f>
        <v/>
      </c>
      <c r="E372" s="74">
        <v>0</v>
      </c>
      <c r="F372" s="74">
        <v>5</v>
      </c>
      <c r="G372" s="74" t="str">
        <f>個人申込書!AS10</f>
        <v>999:99.99</v>
      </c>
    </row>
    <row r="373" spans="1:7">
      <c r="A373" s="74" t="str">
        <f>IF(B373="","",個人申込書!Z11)</f>
        <v/>
      </c>
      <c r="B373" s="74" t="str">
        <f>個人申込書!AK11</f>
        <v/>
      </c>
      <c r="C373" s="74" t="str">
        <f>個人申込書!AO11</f>
        <v/>
      </c>
      <c r="D373" s="74" t="str">
        <f>個人申込書!AD11</f>
        <v/>
      </c>
      <c r="E373" s="74">
        <v>0</v>
      </c>
      <c r="F373" s="74">
        <v>5</v>
      </c>
      <c r="G373" s="74" t="str">
        <f>個人申込書!AS11</f>
        <v>999:99.99</v>
      </c>
    </row>
    <row r="374" spans="1:7">
      <c r="A374" s="74" t="str">
        <f>IF(B374="","",個人申込書!Z12)</f>
        <v/>
      </c>
      <c r="B374" s="74" t="str">
        <f>個人申込書!AK12</f>
        <v/>
      </c>
      <c r="C374" s="74" t="str">
        <f>個人申込書!AO12</f>
        <v/>
      </c>
      <c r="D374" s="74" t="str">
        <f>個人申込書!AD12</f>
        <v/>
      </c>
      <c r="E374" s="74">
        <v>0</v>
      </c>
      <c r="F374" s="74">
        <v>5</v>
      </c>
      <c r="G374" s="74" t="str">
        <f>個人申込書!AS12</f>
        <v>999:99.99</v>
      </c>
    </row>
    <row r="375" spans="1:7">
      <c r="A375" s="74" t="str">
        <f>IF(B375="","",個人申込書!Z13)</f>
        <v/>
      </c>
      <c r="B375" s="74" t="str">
        <f>個人申込書!AK13</f>
        <v/>
      </c>
      <c r="C375" s="74" t="str">
        <f>個人申込書!AO13</f>
        <v/>
      </c>
      <c r="D375" s="74" t="str">
        <f>個人申込書!AD13</f>
        <v/>
      </c>
      <c r="E375" s="74">
        <v>0</v>
      </c>
      <c r="F375" s="74">
        <v>5</v>
      </c>
      <c r="G375" s="74" t="str">
        <f>個人申込書!AS13</f>
        <v>999:99.99</v>
      </c>
    </row>
    <row r="376" spans="1:7">
      <c r="A376" s="74" t="str">
        <f>IF(B376="","",個人申込書!Z14)</f>
        <v/>
      </c>
      <c r="B376" s="74" t="str">
        <f>個人申込書!AK14</f>
        <v/>
      </c>
      <c r="C376" s="74" t="str">
        <f>個人申込書!AO14</f>
        <v/>
      </c>
      <c r="D376" s="74" t="str">
        <f>個人申込書!AD14</f>
        <v/>
      </c>
      <c r="E376" s="74">
        <v>0</v>
      </c>
      <c r="F376" s="74">
        <v>5</v>
      </c>
      <c r="G376" s="74" t="str">
        <f>個人申込書!AS14</f>
        <v>999:99.99</v>
      </c>
    </row>
    <row r="377" spans="1:7">
      <c r="A377" s="74" t="str">
        <f>IF(B377="","",個人申込書!Z15)</f>
        <v/>
      </c>
      <c r="B377" s="74" t="str">
        <f>個人申込書!AK15</f>
        <v/>
      </c>
      <c r="C377" s="74" t="str">
        <f>個人申込書!AO15</f>
        <v/>
      </c>
      <c r="D377" s="74" t="str">
        <f>個人申込書!AD15</f>
        <v/>
      </c>
      <c r="E377" s="74">
        <v>0</v>
      </c>
      <c r="F377" s="74">
        <v>5</v>
      </c>
      <c r="G377" s="74" t="str">
        <f>個人申込書!AS15</f>
        <v>999:99.99</v>
      </c>
    </row>
    <row r="378" spans="1:7">
      <c r="A378" s="74" t="str">
        <f>IF(B378="","",個人申込書!Z16)</f>
        <v/>
      </c>
      <c r="B378" s="74" t="str">
        <f>個人申込書!AK16</f>
        <v/>
      </c>
      <c r="C378" s="74" t="str">
        <f>個人申込書!AO16</f>
        <v/>
      </c>
      <c r="D378" s="74" t="str">
        <f>個人申込書!AD16</f>
        <v/>
      </c>
      <c r="E378" s="74">
        <v>0</v>
      </c>
      <c r="F378" s="74">
        <v>5</v>
      </c>
      <c r="G378" s="74" t="str">
        <f>個人申込書!AS16</f>
        <v>999:99.99</v>
      </c>
    </row>
    <row r="379" spans="1:7">
      <c r="A379" s="74" t="str">
        <f>IF(B379="","",個人申込書!Z17)</f>
        <v/>
      </c>
      <c r="B379" s="74" t="str">
        <f>個人申込書!AK17</f>
        <v/>
      </c>
      <c r="C379" s="74" t="str">
        <f>個人申込書!AO17</f>
        <v/>
      </c>
      <c r="D379" s="74" t="str">
        <f>個人申込書!AD17</f>
        <v/>
      </c>
      <c r="E379" s="74">
        <v>0</v>
      </c>
      <c r="F379" s="74">
        <v>5</v>
      </c>
      <c r="G379" s="74" t="str">
        <f>個人申込書!AS17</f>
        <v>999:99.99</v>
      </c>
    </row>
    <row r="380" spans="1:7">
      <c r="A380" s="74" t="str">
        <f>IF(B380="","",個人申込書!Z18)</f>
        <v/>
      </c>
      <c r="B380" s="74" t="str">
        <f>個人申込書!AK18</f>
        <v/>
      </c>
      <c r="C380" s="74" t="str">
        <f>個人申込書!AO18</f>
        <v/>
      </c>
      <c r="D380" s="74" t="str">
        <f>個人申込書!AD18</f>
        <v/>
      </c>
      <c r="E380" s="74">
        <v>0</v>
      </c>
      <c r="F380" s="74">
        <v>5</v>
      </c>
      <c r="G380" s="74" t="str">
        <f>個人申込書!AS18</f>
        <v>999:99.99</v>
      </c>
    </row>
    <row r="381" spans="1:7">
      <c r="A381" s="74" t="str">
        <f>IF(B381="","",個人申込書!Z19)</f>
        <v/>
      </c>
      <c r="B381" s="74" t="str">
        <f>個人申込書!AK19</f>
        <v/>
      </c>
      <c r="C381" s="74" t="str">
        <f>個人申込書!AO19</f>
        <v/>
      </c>
      <c r="D381" s="74" t="str">
        <f>個人申込書!AD19</f>
        <v/>
      </c>
      <c r="E381" s="74">
        <v>0</v>
      </c>
      <c r="F381" s="74">
        <v>5</v>
      </c>
      <c r="G381" s="74" t="str">
        <f>個人申込書!AS19</f>
        <v>999:99.99</v>
      </c>
    </row>
    <row r="382" spans="1:7">
      <c r="A382" s="74" t="str">
        <f>IF(B382="","",個人申込書!Z20)</f>
        <v/>
      </c>
      <c r="B382" s="74" t="str">
        <f>個人申込書!AK20</f>
        <v/>
      </c>
      <c r="C382" s="74" t="str">
        <f>個人申込書!AO20</f>
        <v/>
      </c>
      <c r="D382" s="74" t="str">
        <f>個人申込書!AD20</f>
        <v/>
      </c>
      <c r="E382" s="74">
        <v>0</v>
      </c>
      <c r="F382" s="74">
        <v>5</v>
      </c>
      <c r="G382" s="74" t="str">
        <f>個人申込書!AS20</f>
        <v>999:99.99</v>
      </c>
    </row>
    <row r="383" spans="1:7">
      <c r="A383" s="74" t="str">
        <f>IF(B383="","",個人申込書!Z21)</f>
        <v/>
      </c>
      <c r="B383" s="74" t="str">
        <f>個人申込書!AK21</f>
        <v/>
      </c>
      <c r="C383" s="74" t="str">
        <f>個人申込書!AO21</f>
        <v/>
      </c>
      <c r="D383" s="74" t="str">
        <f>個人申込書!AD21</f>
        <v/>
      </c>
      <c r="E383" s="74">
        <v>0</v>
      </c>
      <c r="F383" s="74">
        <v>5</v>
      </c>
      <c r="G383" s="74" t="str">
        <f>個人申込書!AS21</f>
        <v>999:99.99</v>
      </c>
    </row>
    <row r="384" spans="1:7">
      <c r="A384" s="74" t="str">
        <f>IF(B384="","",個人申込書!Z22)</f>
        <v/>
      </c>
      <c r="B384" s="74" t="str">
        <f>個人申込書!AK22</f>
        <v/>
      </c>
      <c r="C384" s="74" t="str">
        <f>個人申込書!AO22</f>
        <v/>
      </c>
      <c r="D384" s="74" t="str">
        <f>個人申込書!AD22</f>
        <v/>
      </c>
      <c r="E384" s="74">
        <v>0</v>
      </c>
      <c r="F384" s="74">
        <v>5</v>
      </c>
      <c r="G384" s="74" t="str">
        <f>個人申込書!AS22</f>
        <v>999:99.99</v>
      </c>
    </row>
    <row r="385" spans="1:7">
      <c r="A385" s="74" t="str">
        <f>IF(B385="","",個人申込書!Z23)</f>
        <v/>
      </c>
      <c r="B385" s="74" t="str">
        <f>個人申込書!AK23</f>
        <v/>
      </c>
      <c r="C385" s="74" t="str">
        <f>個人申込書!AO23</f>
        <v/>
      </c>
      <c r="D385" s="74" t="str">
        <f>個人申込書!AD23</f>
        <v/>
      </c>
      <c r="E385" s="74">
        <v>0</v>
      </c>
      <c r="F385" s="74">
        <v>5</v>
      </c>
      <c r="G385" s="74" t="str">
        <f>個人申込書!AS23</f>
        <v>999:99.99</v>
      </c>
    </row>
    <row r="386" spans="1:7">
      <c r="A386" s="74" t="str">
        <f>IF(B386="","",個人申込書!Z24)</f>
        <v/>
      </c>
      <c r="B386" s="74" t="str">
        <f>個人申込書!AK24</f>
        <v/>
      </c>
      <c r="C386" s="74" t="str">
        <f>個人申込書!AO24</f>
        <v/>
      </c>
      <c r="D386" s="74" t="str">
        <f>個人申込書!AD24</f>
        <v/>
      </c>
      <c r="E386" s="74">
        <v>0</v>
      </c>
      <c r="F386" s="74">
        <v>5</v>
      </c>
      <c r="G386" s="74" t="str">
        <f>個人申込書!AS24</f>
        <v>999:99.99</v>
      </c>
    </row>
    <row r="387" spans="1:7">
      <c r="A387" s="74" t="str">
        <f>IF(B387="","",個人申込書!Z25)</f>
        <v/>
      </c>
      <c r="B387" s="74" t="str">
        <f>個人申込書!AK25</f>
        <v/>
      </c>
      <c r="C387" s="74" t="str">
        <f>個人申込書!AO25</f>
        <v/>
      </c>
      <c r="D387" s="74" t="str">
        <f>個人申込書!AD25</f>
        <v/>
      </c>
      <c r="E387" s="74">
        <v>0</v>
      </c>
      <c r="F387" s="74">
        <v>5</v>
      </c>
      <c r="G387" s="74" t="str">
        <f>個人申込書!AS25</f>
        <v>999:99.99</v>
      </c>
    </row>
    <row r="388" spans="1:7">
      <c r="A388" s="74" t="str">
        <f>IF(B388="","",個人申込書!Z26)</f>
        <v/>
      </c>
      <c r="B388" s="74" t="str">
        <f>個人申込書!AK26</f>
        <v/>
      </c>
      <c r="C388" s="74" t="str">
        <f>個人申込書!AO26</f>
        <v/>
      </c>
      <c r="D388" s="74" t="str">
        <f>個人申込書!AD26</f>
        <v/>
      </c>
      <c r="E388" s="74">
        <v>0</v>
      </c>
      <c r="F388" s="74">
        <v>5</v>
      </c>
      <c r="G388" s="74" t="str">
        <f>個人申込書!AS26</f>
        <v>999:99.99</v>
      </c>
    </row>
    <row r="389" spans="1:7">
      <c r="A389" s="74" t="str">
        <f>IF(B389="","",個人申込書!Z27)</f>
        <v/>
      </c>
      <c r="B389" s="74" t="str">
        <f>個人申込書!AK27</f>
        <v/>
      </c>
      <c r="C389" s="74" t="str">
        <f>個人申込書!AO27</f>
        <v/>
      </c>
      <c r="D389" s="74" t="str">
        <f>個人申込書!AD27</f>
        <v/>
      </c>
      <c r="E389" s="74">
        <v>0</v>
      </c>
      <c r="F389" s="74">
        <v>5</v>
      </c>
      <c r="G389" s="74" t="str">
        <f>個人申込書!AS27</f>
        <v>999:99.99</v>
      </c>
    </row>
    <row r="390" spans="1:7">
      <c r="A390" s="74" t="str">
        <f>IF(B390="","",個人申込書!Z28)</f>
        <v/>
      </c>
      <c r="B390" s="74" t="str">
        <f>個人申込書!AK28</f>
        <v/>
      </c>
      <c r="C390" s="74" t="str">
        <f>個人申込書!AO28</f>
        <v/>
      </c>
      <c r="D390" s="74" t="str">
        <f>個人申込書!AD28</f>
        <v/>
      </c>
      <c r="E390" s="74">
        <v>0</v>
      </c>
      <c r="F390" s="74">
        <v>5</v>
      </c>
      <c r="G390" s="74" t="str">
        <f>個人申込書!AS28</f>
        <v>999:99.99</v>
      </c>
    </row>
    <row r="391" spans="1:7">
      <c r="A391" s="74" t="str">
        <f>IF(B391="","",個人申込書!Z29)</f>
        <v/>
      </c>
      <c r="B391" s="74" t="str">
        <f>個人申込書!AK29</f>
        <v/>
      </c>
      <c r="C391" s="74" t="str">
        <f>個人申込書!AO29</f>
        <v/>
      </c>
      <c r="D391" s="74" t="str">
        <f>個人申込書!AD29</f>
        <v/>
      </c>
      <c r="E391" s="74">
        <v>0</v>
      </c>
      <c r="F391" s="74">
        <v>5</v>
      </c>
      <c r="G391" s="74" t="str">
        <f>個人申込書!AS29</f>
        <v>999:99.99</v>
      </c>
    </row>
    <row r="392" spans="1:7">
      <c r="A392" s="74" t="str">
        <f>IF(B392="","",個人申込書!Z30)</f>
        <v/>
      </c>
      <c r="B392" s="74" t="str">
        <f>個人申込書!AK30</f>
        <v/>
      </c>
      <c r="C392" s="74" t="str">
        <f>個人申込書!AO30</f>
        <v/>
      </c>
      <c r="D392" s="74" t="str">
        <f>個人申込書!AD30</f>
        <v/>
      </c>
      <c r="E392" s="74">
        <v>0</v>
      </c>
      <c r="F392" s="74">
        <v>5</v>
      </c>
      <c r="G392" s="74" t="str">
        <f>個人申込書!AS30</f>
        <v>999:99.99</v>
      </c>
    </row>
    <row r="393" spans="1:7">
      <c r="A393" s="74" t="str">
        <f>IF(B393="","",個人申込書!Z31)</f>
        <v/>
      </c>
      <c r="B393" s="74" t="str">
        <f>個人申込書!AK31</f>
        <v/>
      </c>
      <c r="C393" s="74" t="str">
        <f>個人申込書!AO31</f>
        <v/>
      </c>
      <c r="D393" s="74" t="str">
        <f>個人申込書!AD31</f>
        <v/>
      </c>
      <c r="E393" s="74">
        <v>0</v>
      </c>
      <c r="F393" s="74">
        <v>5</v>
      </c>
      <c r="G393" s="74" t="str">
        <f>個人申込書!AS31</f>
        <v>999:99.99</v>
      </c>
    </row>
    <row r="394" spans="1:7">
      <c r="A394" s="74" t="str">
        <f>IF(B394="","",個人申込書!Z32)</f>
        <v/>
      </c>
      <c r="B394" s="74" t="str">
        <f>個人申込書!AK32</f>
        <v/>
      </c>
      <c r="C394" s="74" t="str">
        <f>個人申込書!AO32</f>
        <v/>
      </c>
      <c r="D394" s="74" t="str">
        <f>個人申込書!AD32</f>
        <v/>
      </c>
      <c r="E394" s="74">
        <v>0</v>
      </c>
      <c r="F394" s="74">
        <v>5</v>
      </c>
      <c r="G394" s="74" t="str">
        <f>個人申込書!AS32</f>
        <v>999:99.99</v>
      </c>
    </row>
    <row r="395" spans="1:7">
      <c r="A395" s="74" t="str">
        <f>IF(B395="","",個人申込書!Z33)</f>
        <v/>
      </c>
      <c r="B395" s="74" t="str">
        <f>個人申込書!AK33</f>
        <v/>
      </c>
      <c r="C395" s="74" t="str">
        <f>個人申込書!AO33</f>
        <v/>
      </c>
      <c r="D395" s="74" t="str">
        <f>個人申込書!AD33</f>
        <v/>
      </c>
      <c r="E395" s="74">
        <v>0</v>
      </c>
      <c r="F395" s="74">
        <v>5</v>
      </c>
      <c r="G395" s="74" t="str">
        <f>個人申込書!AS33</f>
        <v>999:99.99</v>
      </c>
    </row>
    <row r="396" spans="1:7">
      <c r="A396" s="74" t="str">
        <f>IF(B396="","",個人申込書!Z34)</f>
        <v/>
      </c>
      <c r="B396" s="74" t="str">
        <f>個人申込書!AK34</f>
        <v/>
      </c>
      <c r="C396" s="74" t="str">
        <f>個人申込書!AO34</f>
        <v/>
      </c>
      <c r="D396" s="74" t="str">
        <f>個人申込書!AD34</f>
        <v/>
      </c>
      <c r="E396" s="74">
        <v>0</v>
      </c>
      <c r="F396" s="74">
        <v>5</v>
      </c>
      <c r="G396" s="74" t="str">
        <f>個人申込書!AS34</f>
        <v>999:99.99</v>
      </c>
    </row>
    <row r="397" spans="1:7">
      <c r="A397" s="74" t="str">
        <f>IF(B397="","",個人申込書!Z35)</f>
        <v/>
      </c>
      <c r="B397" s="74" t="str">
        <f>個人申込書!AK35</f>
        <v/>
      </c>
      <c r="C397" s="74" t="str">
        <f>個人申込書!AO35</f>
        <v/>
      </c>
      <c r="D397" s="74" t="str">
        <f>個人申込書!AD35</f>
        <v/>
      </c>
      <c r="E397" s="74">
        <v>0</v>
      </c>
      <c r="F397" s="74">
        <v>5</v>
      </c>
      <c r="G397" s="74" t="str">
        <f>個人申込書!AS35</f>
        <v>999:99.99</v>
      </c>
    </row>
    <row r="398" spans="1:7">
      <c r="A398" s="74" t="str">
        <f>IF(B398="","",個人申込書!Z36)</f>
        <v/>
      </c>
      <c r="B398" s="74" t="str">
        <f>個人申込書!AK36</f>
        <v/>
      </c>
      <c r="C398" s="74" t="str">
        <f>個人申込書!AO36</f>
        <v/>
      </c>
      <c r="D398" s="74" t="str">
        <f>個人申込書!AD36</f>
        <v/>
      </c>
      <c r="E398" s="74">
        <v>0</v>
      </c>
      <c r="F398" s="74">
        <v>5</v>
      </c>
      <c r="G398" s="74" t="str">
        <f>個人申込書!AS36</f>
        <v>999:99.99</v>
      </c>
    </row>
    <row r="399" spans="1:7">
      <c r="A399" s="74" t="str">
        <f>IF(B399="","",個人申込書!Z37)</f>
        <v/>
      </c>
      <c r="B399" s="74" t="str">
        <f>個人申込書!AK37</f>
        <v/>
      </c>
      <c r="C399" s="74" t="str">
        <f>個人申込書!AO37</f>
        <v/>
      </c>
      <c r="D399" s="74" t="str">
        <f>個人申込書!AD37</f>
        <v/>
      </c>
      <c r="E399" s="74">
        <v>0</v>
      </c>
      <c r="F399" s="74">
        <v>5</v>
      </c>
      <c r="G399" s="74" t="str">
        <f>個人申込書!AS37</f>
        <v>999:99.99</v>
      </c>
    </row>
    <row r="400" spans="1:7">
      <c r="A400" s="74" t="str">
        <f>IF(B400="","",個人申込書!Z38)</f>
        <v/>
      </c>
      <c r="B400" s="74" t="str">
        <f>個人申込書!AK38</f>
        <v/>
      </c>
      <c r="C400" s="74" t="str">
        <f>個人申込書!AO38</f>
        <v/>
      </c>
      <c r="D400" s="74" t="str">
        <f>個人申込書!AD38</f>
        <v/>
      </c>
      <c r="E400" s="74">
        <v>0</v>
      </c>
      <c r="F400" s="74">
        <v>5</v>
      </c>
      <c r="G400" s="74" t="str">
        <f>個人申込書!AS38</f>
        <v>999:99.99</v>
      </c>
    </row>
    <row r="401" spans="1:7">
      <c r="A401" s="74" t="str">
        <f>IF(B401="","",個人申込書!Z39)</f>
        <v/>
      </c>
      <c r="B401" s="74" t="str">
        <f>個人申込書!AK39</f>
        <v/>
      </c>
      <c r="C401" s="74" t="str">
        <f>個人申込書!AO39</f>
        <v/>
      </c>
      <c r="D401" s="74" t="str">
        <f>個人申込書!AD39</f>
        <v/>
      </c>
      <c r="E401" s="74">
        <v>0</v>
      </c>
      <c r="F401" s="74">
        <v>5</v>
      </c>
      <c r="G401" s="74" t="str">
        <f>個人申込書!AS39</f>
        <v>999:99.99</v>
      </c>
    </row>
    <row r="402" spans="1:7">
      <c r="A402" s="74" t="str">
        <f>IF(B402="","",個人申込書!Z40)</f>
        <v/>
      </c>
      <c r="B402" s="74" t="str">
        <f>個人申込書!AK40</f>
        <v/>
      </c>
      <c r="C402" s="74" t="str">
        <f>個人申込書!AO40</f>
        <v/>
      </c>
      <c r="D402" s="74" t="str">
        <f>個人申込書!AD40</f>
        <v/>
      </c>
      <c r="E402" s="74">
        <v>0</v>
      </c>
      <c r="F402" s="74">
        <v>5</v>
      </c>
      <c r="G402" s="74" t="str">
        <f>個人申込書!AS40</f>
        <v>999:99.99</v>
      </c>
    </row>
    <row r="403" spans="1:7">
      <c r="A403" s="74" t="str">
        <f>IF(B403="","",個人申込書!Z41)</f>
        <v/>
      </c>
      <c r="B403" s="74" t="str">
        <f>個人申込書!AK41</f>
        <v/>
      </c>
      <c r="C403" s="74" t="str">
        <f>個人申込書!AO41</f>
        <v/>
      </c>
      <c r="D403" s="74" t="str">
        <f>個人申込書!AD41</f>
        <v/>
      </c>
      <c r="E403" s="74">
        <v>0</v>
      </c>
      <c r="F403" s="74">
        <v>5</v>
      </c>
      <c r="G403" s="74" t="str">
        <f>個人申込書!AS41</f>
        <v>999:99.99</v>
      </c>
    </row>
    <row r="404" spans="1:7">
      <c r="A404" s="74" t="str">
        <f>IF(B404="","",個人申込書!Z42)</f>
        <v/>
      </c>
      <c r="B404" s="74" t="str">
        <f>個人申込書!AK42</f>
        <v/>
      </c>
      <c r="C404" s="74" t="str">
        <f>個人申込書!AO42</f>
        <v/>
      </c>
      <c r="D404" s="74" t="str">
        <f>個人申込書!AD42</f>
        <v/>
      </c>
      <c r="E404" s="74">
        <v>0</v>
      </c>
      <c r="F404" s="74">
        <v>5</v>
      </c>
      <c r="G404" s="74" t="str">
        <f>個人申込書!AS42</f>
        <v>999:99.99</v>
      </c>
    </row>
    <row r="405" spans="1:7">
      <c r="A405" s="74" t="str">
        <f>IF(B405="","",個人申込書!Z43)</f>
        <v/>
      </c>
      <c r="B405" s="74" t="str">
        <f>個人申込書!AK43</f>
        <v/>
      </c>
      <c r="C405" s="74" t="str">
        <f>個人申込書!AO43</f>
        <v/>
      </c>
      <c r="D405" s="74" t="str">
        <f>個人申込書!AD43</f>
        <v/>
      </c>
      <c r="E405" s="74">
        <v>0</v>
      </c>
      <c r="F405" s="74">
        <v>5</v>
      </c>
      <c r="G405" s="74" t="str">
        <f>個人申込書!AS43</f>
        <v>999:99.99</v>
      </c>
    </row>
    <row r="406" spans="1:7">
      <c r="A406" s="74" t="str">
        <f>IF(B406="","",個人申込書!Z44)</f>
        <v/>
      </c>
      <c r="B406" s="74" t="str">
        <f>個人申込書!AK44</f>
        <v/>
      </c>
      <c r="C406" s="74" t="str">
        <f>個人申込書!AO44</f>
        <v/>
      </c>
      <c r="D406" s="74" t="str">
        <f>個人申込書!AD44</f>
        <v/>
      </c>
      <c r="E406" s="74">
        <v>0</v>
      </c>
      <c r="F406" s="74">
        <v>5</v>
      </c>
      <c r="G406" s="74" t="str">
        <f>個人申込書!AS44</f>
        <v>999:99.99</v>
      </c>
    </row>
    <row r="407" spans="1:7">
      <c r="A407" s="74" t="str">
        <f>IF(B407="","",個人申込書!Z45)</f>
        <v/>
      </c>
      <c r="B407" s="74" t="str">
        <f>個人申込書!AK45</f>
        <v/>
      </c>
      <c r="C407" s="74" t="str">
        <f>個人申込書!AO45</f>
        <v/>
      </c>
      <c r="D407" s="74" t="str">
        <f>個人申込書!AD45</f>
        <v/>
      </c>
      <c r="E407" s="74">
        <v>0</v>
      </c>
      <c r="F407" s="74">
        <v>5</v>
      </c>
      <c r="G407" s="74" t="str">
        <f>個人申込書!AS45</f>
        <v>999:99.99</v>
      </c>
    </row>
    <row r="408" spans="1:7">
      <c r="A408" s="74" t="str">
        <f>IF(B408="","",個人申込書!Z46)</f>
        <v/>
      </c>
      <c r="B408" s="74" t="str">
        <f>個人申込書!AK46</f>
        <v/>
      </c>
      <c r="C408" s="74" t="str">
        <f>個人申込書!AO46</f>
        <v/>
      </c>
      <c r="D408" s="74" t="str">
        <f>個人申込書!AD46</f>
        <v/>
      </c>
      <c r="E408" s="74">
        <v>0</v>
      </c>
      <c r="F408" s="74">
        <v>5</v>
      </c>
      <c r="G408" s="74" t="str">
        <f>個人申込書!AS46</f>
        <v>999:99.99</v>
      </c>
    </row>
    <row r="409" spans="1:7">
      <c r="A409" s="74" t="str">
        <f>IF(B409="","",個人申込書!Z47)</f>
        <v/>
      </c>
      <c r="B409" s="74" t="str">
        <f>個人申込書!AK47</f>
        <v/>
      </c>
      <c r="C409" s="74" t="str">
        <f>個人申込書!AO47</f>
        <v/>
      </c>
      <c r="D409" s="74" t="str">
        <f>個人申込書!AD47</f>
        <v/>
      </c>
      <c r="E409" s="74">
        <v>0</v>
      </c>
      <c r="F409" s="74">
        <v>5</v>
      </c>
      <c r="G409" s="74" t="str">
        <f>個人申込書!AS47</f>
        <v>999:99.99</v>
      </c>
    </row>
    <row r="410" spans="1:7">
      <c r="A410" s="74" t="str">
        <f>IF(B410="","",個人申込書!Z48)</f>
        <v/>
      </c>
      <c r="B410" s="74" t="str">
        <f>個人申込書!AK48</f>
        <v/>
      </c>
      <c r="C410" s="74" t="str">
        <f>個人申込書!AO48</f>
        <v/>
      </c>
      <c r="D410" s="74" t="str">
        <f>個人申込書!AD48</f>
        <v/>
      </c>
      <c r="E410" s="74">
        <v>0</v>
      </c>
      <c r="F410" s="74">
        <v>5</v>
      </c>
      <c r="G410" s="74" t="str">
        <f>個人申込書!AS48</f>
        <v>999:99.99</v>
      </c>
    </row>
    <row r="411" spans="1:7">
      <c r="A411" s="74" t="str">
        <f>IF(B411="","",個人申込書!Z49)</f>
        <v/>
      </c>
      <c r="B411" s="74" t="str">
        <f>個人申込書!AK49</f>
        <v/>
      </c>
      <c r="C411" s="74" t="str">
        <f>個人申込書!AO49</f>
        <v/>
      </c>
      <c r="D411" s="74" t="str">
        <f>個人申込書!AD49</f>
        <v/>
      </c>
      <c r="E411" s="74">
        <v>0</v>
      </c>
      <c r="F411" s="74">
        <v>5</v>
      </c>
      <c r="G411" s="74" t="str">
        <f>個人申込書!AS49</f>
        <v>999:99.99</v>
      </c>
    </row>
    <row r="412" spans="1:7">
      <c r="A412" s="74" t="str">
        <f>IF(B412="","",個人申込書!Z50)</f>
        <v/>
      </c>
      <c r="B412" s="74" t="str">
        <f>個人申込書!AK50</f>
        <v/>
      </c>
      <c r="C412" s="74" t="str">
        <f>個人申込書!AO50</f>
        <v/>
      </c>
      <c r="D412" s="74" t="str">
        <f>個人申込書!AD50</f>
        <v/>
      </c>
      <c r="E412" s="74">
        <v>0</v>
      </c>
      <c r="F412" s="74">
        <v>5</v>
      </c>
      <c r="G412" s="74" t="str">
        <f>個人申込書!AS50</f>
        <v>999:99.99</v>
      </c>
    </row>
    <row r="413" spans="1:7">
      <c r="A413" s="74" t="str">
        <f>IF(B413="","",個人申込書!Z51)</f>
        <v/>
      </c>
      <c r="B413" s="74" t="str">
        <f>個人申込書!AK51</f>
        <v/>
      </c>
      <c r="C413" s="74" t="str">
        <f>個人申込書!AO51</f>
        <v/>
      </c>
      <c r="D413" s="74" t="str">
        <f>個人申込書!AD51</f>
        <v/>
      </c>
      <c r="E413" s="74">
        <v>0</v>
      </c>
      <c r="F413" s="74">
        <v>5</v>
      </c>
      <c r="G413" s="74" t="str">
        <f>個人申込書!AS51</f>
        <v>999:99.99</v>
      </c>
    </row>
    <row r="414" spans="1:7">
      <c r="A414" s="74" t="str">
        <f>IF(B414="","",個人申込書!Z52)</f>
        <v/>
      </c>
      <c r="B414" s="74" t="str">
        <f>個人申込書!AK52</f>
        <v/>
      </c>
      <c r="C414" s="74" t="str">
        <f>個人申込書!AO52</f>
        <v/>
      </c>
      <c r="D414" s="74" t="str">
        <f>個人申込書!AD52</f>
        <v/>
      </c>
      <c r="E414" s="74">
        <v>0</v>
      </c>
      <c r="F414" s="74">
        <v>5</v>
      </c>
      <c r="G414" s="74" t="str">
        <f>個人申込書!AS52</f>
        <v>999:99.99</v>
      </c>
    </row>
    <row r="415" spans="1:7">
      <c r="A415" s="74" t="str">
        <f>IF(B415="","",個人申込書!Z53)</f>
        <v/>
      </c>
      <c r="B415" s="74" t="str">
        <f>個人申込書!AK53</f>
        <v/>
      </c>
      <c r="C415" s="74" t="str">
        <f>個人申込書!AO53</f>
        <v/>
      </c>
      <c r="D415" s="74" t="str">
        <f>個人申込書!AD53</f>
        <v/>
      </c>
      <c r="E415" s="74">
        <v>0</v>
      </c>
      <c r="F415" s="74">
        <v>5</v>
      </c>
      <c r="G415" s="74" t="str">
        <f>個人申込書!AS53</f>
        <v>999:99.99</v>
      </c>
    </row>
    <row r="416" spans="1:7">
      <c r="A416" s="74" t="str">
        <f>IF(B416="","",個人申込書!Z54)</f>
        <v/>
      </c>
      <c r="B416" s="74" t="str">
        <f>個人申込書!AK54</f>
        <v/>
      </c>
      <c r="C416" s="74" t="str">
        <f>個人申込書!AO54</f>
        <v/>
      </c>
      <c r="D416" s="74" t="str">
        <f>個人申込書!AD54</f>
        <v/>
      </c>
      <c r="E416" s="74">
        <v>0</v>
      </c>
      <c r="F416" s="74">
        <v>5</v>
      </c>
      <c r="G416" s="74" t="str">
        <f>個人申込書!AS54</f>
        <v>999:99.99</v>
      </c>
    </row>
    <row r="417" spans="1:7">
      <c r="A417" s="74" t="str">
        <f>IF(B417="","",個人申込書!Z55)</f>
        <v/>
      </c>
      <c r="B417" s="74" t="str">
        <f>個人申込書!AK55</f>
        <v/>
      </c>
      <c r="C417" s="74" t="str">
        <f>個人申込書!AO55</f>
        <v/>
      </c>
      <c r="D417" s="74" t="str">
        <f>個人申込書!AD55</f>
        <v/>
      </c>
      <c r="E417" s="74">
        <v>0</v>
      </c>
      <c r="F417" s="74">
        <v>5</v>
      </c>
      <c r="G417" s="74" t="str">
        <f>個人申込書!AS55</f>
        <v>999:99.99</v>
      </c>
    </row>
    <row r="418" spans="1:7">
      <c r="A418" s="74" t="str">
        <f>IF(B418="","",個人申込書!Z56)</f>
        <v/>
      </c>
      <c r="B418" s="74" t="str">
        <f>個人申込書!AK56</f>
        <v/>
      </c>
      <c r="C418" s="74" t="str">
        <f>個人申込書!AO56</f>
        <v/>
      </c>
      <c r="D418" s="74" t="str">
        <f>個人申込書!AD56</f>
        <v/>
      </c>
      <c r="E418" s="74">
        <v>0</v>
      </c>
      <c r="F418" s="74">
        <v>5</v>
      </c>
      <c r="G418" s="74" t="str">
        <f>個人申込書!AS56</f>
        <v>999:99.99</v>
      </c>
    </row>
    <row r="419" spans="1:7">
      <c r="A419" s="74" t="str">
        <f>IF(B419="","",個人申込書!Z57)</f>
        <v/>
      </c>
      <c r="B419" s="74" t="str">
        <f>個人申込書!AK57</f>
        <v/>
      </c>
      <c r="C419" s="74" t="str">
        <f>個人申込書!AO57</f>
        <v/>
      </c>
      <c r="D419" s="74" t="str">
        <f>個人申込書!AD57</f>
        <v/>
      </c>
      <c r="E419" s="74">
        <v>0</v>
      </c>
      <c r="F419" s="74">
        <v>5</v>
      </c>
      <c r="G419" s="74" t="str">
        <f>個人申込書!AS57</f>
        <v>999:99.99</v>
      </c>
    </row>
    <row r="420" spans="1:7">
      <c r="A420" s="74" t="str">
        <f>IF(B420="","",個人申込書!Z58)</f>
        <v/>
      </c>
      <c r="B420" s="74" t="str">
        <f>個人申込書!AK58</f>
        <v/>
      </c>
      <c r="C420" s="74" t="str">
        <f>個人申込書!AO58</f>
        <v/>
      </c>
      <c r="D420" s="74" t="str">
        <f>個人申込書!AD58</f>
        <v/>
      </c>
      <c r="E420" s="74">
        <v>0</v>
      </c>
      <c r="F420" s="74">
        <v>5</v>
      </c>
      <c r="G420" s="74" t="str">
        <f>個人申込書!AS58</f>
        <v>999:99.99</v>
      </c>
    </row>
    <row r="421" spans="1:7">
      <c r="A421" s="74" t="str">
        <f>IF(B421="","",個人申込書!Z59)</f>
        <v/>
      </c>
      <c r="B421" s="74" t="str">
        <f>個人申込書!AK59</f>
        <v/>
      </c>
      <c r="C421" s="74" t="str">
        <f>個人申込書!AO59</f>
        <v/>
      </c>
      <c r="D421" s="74" t="str">
        <f>個人申込書!AD59</f>
        <v/>
      </c>
      <c r="E421" s="74">
        <v>0</v>
      </c>
      <c r="F421" s="74">
        <v>5</v>
      </c>
      <c r="G421" s="74" t="str">
        <f>個人申込書!AS59</f>
        <v>999:99.99</v>
      </c>
    </row>
    <row r="422" spans="1:7">
      <c r="A422" s="74" t="str">
        <f>IF(B422="","",個人申込書!Z60)</f>
        <v/>
      </c>
      <c r="B422" s="74" t="str">
        <f>個人申込書!AK60</f>
        <v/>
      </c>
      <c r="C422" s="74" t="str">
        <f>個人申込書!AO60</f>
        <v/>
      </c>
      <c r="D422" s="74" t="str">
        <f>個人申込書!AD60</f>
        <v/>
      </c>
      <c r="E422" s="74">
        <v>0</v>
      </c>
      <c r="F422" s="74">
        <v>5</v>
      </c>
      <c r="G422" s="74" t="str">
        <f>個人申込書!AS60</f>
        <v>999:99.99</v>
      </c>
    </row>
    <row r="423" spans="1:7">
      <c r="A423" s="74" t="str">
        <f>IF(B423="","",個人申込書!Z61)</f>
        <v/>
      </c>
      <c r="B423" s="74" t="str">
        <f>個人申込書!AK61</f>
        <v/>
      </c>
      <c r="C423" s="74" t="str">
        <f>個人申込書!AO61</f>
        <v/>
      </c>
      <c r="D423" s="74" t="str">
        <f>個人申込書!AD61</f>
        <v/>
      </c>
      <c r="E423" s="74">
        <v>0</v>
      </c>
      <c r="F423" s="74">
        <v>5</v>
      </c>
      <c r="G423" s="74" t="str">
        <f>個人申込書!AS61</f>
        <v>999:99.99</v>
      </c>
    </row>
    <row r="424" spans="1:7">
      <c r="A424" s="74" t="str">
        <f>IF(B424="","",個人申込書!Z62)</f>
        <v/>
      </c>
      <c r="B424" s="74" t="str">
        <f>個人申込書!AK62</f>
        <v/>
      </c>
      <c r="C424" s="74" t="str">
        <f>個人申込書!AO62</f>
        <v/>
      </c>
      <c r="D424" s="74" t="str">
        <f>個人申込書!AD62</f>
        <v/>
      </c>
      <c r="E424" s="74">
        <v>0</v>
      </c>
      <c r="F424" s="74">
        <v>5</v>
      </c>
      <c r="G424" s="74" t="str">
        <f>個人申込書!AS62</f>
        <v>999:99.99</v>
      </c>
    </row>
    <row r="425" spans="1:7">
      <c r="A425" s="74" t="str">
        <f>IF(B425="","",個人申込書!Z63)</f>
        <v/>
      </c>
      <c r="B425" s="74" t="str">
        <f>個人申込書!AK63</f>
        <v/>
      </c>
      <c r="C425" s="74" t="str">
        <f>個人申込書!AO63</f>
        <v/>
      </c>
      <c r="D425" s="74" t="str">
        <f>個人申込書!AD63</f>
        <v/>
      </c>
      <c r="E425" s="74">
        <v>0</v>
      </c>
      <c r="F425" s="74">
        <v>5</v>
      </c>
      <c r="G425" s="74" t="str">
        <f>個人申込書!AS63</f>
        <v>999:99.99</v>
      </c>
    </row>
    <row r="426" spans="1:7">
      <c r="A426" s="74" t="str">
        <f>IF(B426="","",個人申込書!Z64)</f>
        <v/>
      </c>
      <c r="B426" s="74" t="str">
        <f>個人申込書!AK64</f>
        <v/>
      </c>
      <c r="C426" s="74" t="str">
        <f>個人申込書!AO64</f>
        <v/>
      </c>
      <c r="D426" s="74" t="str">
        <f>個人申込書!AD64</f>
        <v/>
      </c>
      <c r="E426" s="74">
        <v>0</v>
      </c>
      <c r="F426" s="74">
        <v>5</v>
      </c>
      <c r="G426" s="74" t="str">
        <f>個人申込書!AS64</f>
        <v>999:99.99</v>
      </c>
    </row>
    <row r="427" spans="1:7">
      <c r="A427" s="74" t="str">
        <f>IF(B427="","",個人申込書!Z65)</f>
        <v/>
      </c>
      <c r="B427" s="75" t="str">
        <f>個人申込書!AK65</f>
        <v/>
      </c>
      <c r="C427" s="75" t="str">
        <f>個人申込書!AO65</f>
        <v/>
      </c>
      <c r="D427" s="75" t="str">
        <f>個人申込書!AD65</f>
        <v/>
      </c>
      <c r="E427" s="75">
        <v>0</v>
      </c>
      <c r="F427" s="75">
        <v>5</v>
      </c>
      <c r="G427" s="75" t="str">
        <f>個人申込書!AS65</f>
        <v>999:99.99</v>
      </c>
    </row>
    <row r="428" spans="1:7">
      <c r="A428" s="73"/>
      <c r="B428" s="74"/>
      <c r="C428" s="74"/>
      <c r="D428" s="74"/>
      <c r="E428" s="74"/>
      <c r="F428" s="74"/>
      <c r="G428" s="74"/>
    </row>
    <row r="429" spans="1:7">
      <c r="A429" s="75"/>
      <c r="B429" s="75"/>
      <c r="C429" s="75"/>
      <c r="D429" s="75"/>
      <c r="E429" s="75"/>
      <c r="F429" s="75"/>
      <c r="G429" s="75"/>
    </row>
    <row r="430" spans="1:7">
      <c r="A430" s="74" t="str">
        <f>IF(B430="","",個人申込書!Z68)</f>
        <v/>
      </c>
      <c r="B430" s="74" t="str">
        <f>個人申込書!AK68</f>
        <v/>
      </c>
      <c r="C430" s="74" t="str">
        <f>個人申込書!AO68</f>
        <v/>
      </c>
      <c r="D430" s="74" t="str">
        <f>個人申込書!AD68</f>
        <v/>
      </c>
      <c r="E430" s="74">
        <v>0</v>
      </c>
      <c r="F430" s="74">
        <v>0</v>
      </c>
      <c r="G430" s="74" t="str">
        <f>個人申込書!AS68</f>
        <v>999:99.99</v>
      </c>
    </row>
    <row r="431" spans="1:7">
      <c r="A431" s="74" t="str">
        <f>IF(B431="","",個人申込書!Z69)</f>
        <v/>
      </c>
      <c r="B431" s="74" t="str">
        <f>個人申込書!AK69</f>
        <v/>
      </c>
      <c r="C431" s="74" t="str">
        <f>個人申込書!AO69</f>
        <v/>
      </c>
      <c r="D431" s="74" t="str">
        <f>個人申込書!AD69</f>
        <v/>
      </c>
      <c r="E431" s="74">
        <v>0</v>
      </c>
      <c r="F431" s="74">
        <v>0</v>
      </c>
      <c r="G431" s="74" t="str">
        <f>個人申込書!AS69</f>
        <v>999:99.99</v>
      </c>
    </row>
    <row r="432" spans="1:7">
      <c r="A432" s="74" t="str">
        <f>IF(B432="","",個人申込書!Z70)</f>
        <v/>
      </c>
      <c r="B432" s="74" t="str">
        <f>個人申込書!AK70</f>
        <v/>
      </c>
      <c r="C432" s="74" t="str">
        <f>個人申込書!AO70</f>
        <v/>
      </c>
      <c r="D432" s="74" t="str">
        <f>個人申込書!AD70</f>
        <v/>
      </c>
      <c r="E432" s="74">
        <v>0</v>
      </c>
      <c r="F432" s="74">
        <v>0</v>
      </c>
      <c r="G432" s="74" t="str">
        <f>個人申込書!AS70</f>
        <v>999:99.99</v>
      </c>
    </row>
    <row r="433" spans="1:7">
      <c r="A433" s="74" t="str">
        <f>IF(B433="","",個人申込書!Z71)</f>
        <v/>
      </c>
      <c r="B433" s="74" t="str">
        <f>個人申込書!AK71</f>
        <v/>
      </c>
      <c r="C433" s="74" t="str">
        <f>個人申込書!AO71</f>
        <v/>
      </c>
      <c r="D433" s="74" t="str">
        <f>個人申込書!AD71</f>
        <v/>
      </c>
      <c r="E433" s="74">
        <v>0</v>
      </c>
      <c r="F433" s="74">
        <v>0</v>
      </c>
      <c r="G433" s="74" t="str">
        <f>個人申込書!AS71</f>
        <v>999:99.99</v>
      </c>
    </row>
    <row r="434" spans="1:7">
      <c r="A434" s="74" t="str">
        <f>IF(B434="","",個人申込書!Z72)</f>
        <v/>
      </c>
      <c r="B434" s="74" t="str">
        <f>個人申込書!AK72</f>
        <v/>
      </c>
      <c r="C434" s="74" t="str">
        <f>個人申込書!AO72</f>
        <v/>
      </c>
      <c r="D434" s="74" t="str">
        <f>個人申込書!AD72</f>
        <v/>
      </c>
      <c r="E434" s="74">
        <v>0</v>
      </c>
      <c r="F434" s="74">
        <v>0</v>
      </c>
      <c r="G434" s="74" t="str">
        <f>個人申込書!AS72</f>
        <v>999:99.99</v>
      </c>
    </row>
    <row r="435" spans="1:7">
      <c r="A435" s="74" t="str">
        <f>IF(B435="","",個人申込書!Z73)</f>
        <v/>
      </c>
      <c r="B435" s="74" t="str">
        <f>個人申込書!AK73</f>
        <v/>
      </c>
      <c r="C435" s="74" t="str">
        <f>個人申込書!AO73</f>
        <v/>
      </c>
      <c r="D435" s="74" t="str">
        <f>個人申込書!AD73</f>
        <v/>
      </c>
      <c r="E435" s="74">
        <v>0</v>
      </c>
      <c r="F435" s="74">
        <v>0</v>
      </c>
      <c r="G435" s="74" t="str">
        <f>個人申込書!AS73</f>
        <v>999:99.99</v>
      </c>
    </row>
    <row r="436" spans="1:7">
      <c r="A436" s="74" t="str">
        <f>IF(B436="","",個人申込書!Z74)</f>
        <v/>
      </c>
      <c r="B436" s="74" t="str">
        <f>個人申込書!AK74</f>
        <v/>
      </c>
      <c r="C436" s="74" t="str">
        <f>個人申込書!AO74</f>
        <v/>
      </c>
      <c r="D436" s="74" t="str">
        <f>個人申込書!AD74</f>
        <v/>
      </c>
      <c r="E436" s="74">
        <v>0</v>
      </c>
      <c r="F436" s="74">
        <v>0</v>
      </c>
      <c r="G436" s="74" t="str">
        <f>個人申込書!AS74</f>
        <v>999:99.99</v>
      </c>
    </row>
    <row r="437" spans="1:7">
      <c r="A437" s="74" t="str">
        <f>IF(B437="","",個人申込書!Z75)</f>
        <v/>
      </c>
      <c r="B437" s="74" t="str">
        <f>個人申込書!AK75</f>
        <v/>
      </c>
      <c r="C437" s="74" t="str">
        <f>個人申込書!AO75</f>
        <v/>
      </c>
      <c r="D437" s="74" t="str">
        <f>個人申込書!AD75</f>
        <v/>
      </c>
      <c r="E437" s="74">
        <v>0</v>
      </c>
      <c r="F437" s="74">
        <v>0</v>
      </c>
      <c r="G437" s="74" t="str">
        <f>個人申込書!AS75</f>
        <v>999:99.99</v>
      </c>
    </row>
    <row r="438" spans="1:7">
      <c r="A438" s="74" t="str">
        <f>IF(B438="","",個人申込書!Z76)</f>
        <v/>
      </c>
      <c r="B438" s="74" t="str">
        <f>個人申込書!AK76</f>
        <v/>
      </c>
      <c r="C438" s="74" t="str">
        <f>個人申込書!AO76</f>
        <v/>
      </c>
      <c r="D438" s="74" t="str">
        <f>個人申込書!AD76</f>
        <v/>
      </c>
      <c r="E438" s="74">
        <v>0</v>
      </c>
      <c r="F438" s="74">
        <v>0</v>
      </c>
      <c r="G438" s="74" t="str">
        <f>個人申込書!AS76</f>
        <v>999:99.99</v>
      </c>
    </row>
    <row r="439" spans="1:7">
      <c r="A439" s="74" t="str">
        <f>IF(B439="","",個人申込書!Z77)</f>
        <v/>
      </c>
      <c r="B439" s="74" t="str">
        <f>個人申込書!AK77</f>
        <v/>
      </c>
      <c r="C439" s="74" t="str">
        <f>個人申込書!AO77</f>
        <v/>
      </c>
      <c r="D439" s="74" t="str">
        <f>個人申込書!AD77</f>
        <v/>
      </c>
      <c r="E439" s="74">
        <v>0</v>
      </c>
      <c r="F439" s="74">
        <v>0</v>
      </c>
      <c r="G439" s="74" t="str">
        <f>個人申込書!AS77</f>
        <v>999:99.99</v>
      </c>
    </row>
    <row r="440" spans="1:7">
      <c r="A440" s="74" t="str">
        <f>IF(B440="","",個人申込書!Z78)</f>
        <v/>
      </c>
      <c r="B440" s="74" t="str">
        <f>個人申込書!AK78</f>
        <v/>
      </c>
      <c r="C440" s="74" t="str">
        <f>個人申込書!AO78</f>
        <v/>
      </c>
      <c r="D440" s="74" t="str">
        <f>個人申込書!AD78</f>
        <v/>
      </c>
      <c r="E440" s="74">
        <v>0</v>
      </c>
      <c r="F440" s="74">
        <v>0</v>
      </c>
      <c r="G440" s="74" t="str">
        <f>個人申込書!AS78</f>
        <v>999:99.99</v>
      </c>
    </row>
    <row r="441" spans="1:7">
      <c r="A441" s="74" t="str">
        <f>IF(B441="","",個人申込書!Z79)</f>
        <v/>
      </c>
      <c r="B441" s="74" t="str">
        <f>個人申込書!AK79</f>
        <v/>
      </c>
      <c r="C441" s="74" t="str">
        <f>個人申込書!AO79</f>
        <v/>
      </c>
      <c r="D441" s="74" t="str">
        <f>個人申込書!AD79</f>
        <v/>
      </c>
      <c r="E441" s="74">
        <v>0</v>
      </c>
      <c r="F441" s="74">
        <v>0</v>
      </c>
      <c r="G441" s="74" t="str">
        <f>個人申込書!AS79</f>
        <v>999:99.99</v>
      </c>
    </row>
    <row r="442" spans="1:7">
      <c r="A442" s="74" t="str">
        <f>IF(B442="","",個人申込書!Z80)</f>
        <v/>
      </c>
      <c r="B442" s="74" t="str">
        <f>個人申込書!AK80</f>
        <v/>
      </c>
      <c r="C442" s="74" t="str">
        <f>個人申込書!AO80</f>
        <v/>
      </c>
      <c r="D442" s="74" t="str">
        <f>個人申込書!AD80</f>
        <v/>
      </c>
      <c r="E442" s="74">
        <v>0</v>
      </c>
      <c r="F442" s="74">
        <v>0</v>
      </c>
      <c r="G442" s="74" t="str">
        <f>個人申込書!AS80</f>
        <v>999:99.99</v>
      </c>
    </row>
    <row r="443" spans="1:7">
      <c r="A443" s="74" t="str">
        <f>IF(B443="","",個人申込書!Z81)</f>
        <v/>
      </c>
      <c r="B443" s="74" t="str">
        <f>個人申込書!AK81</f>
        <v/>
      </c>
      <c r="C443" s="74" t="str">
        <f>個人申込書!AO81</f>
        <v/>
      </c>
      <c r="D443" s="74" t="str">
        <f>個人申込書!AD81</f>
        <v/>
      </c>
      <c r="E443" s="74">
        <v>0</v>
      </c>
      <c r="F443" s="74">
        <v>0</v>
      </c>
      <c r="G443" s="74" t="str">
        <f>個人申込書!AS81</f>
        <v>999:99.99</v>
      </c>
    </row>
    <row r="444" spans="1:7">
      <c r="A444" s="74" t="str">
        <f>IF(B444="","",個人申込書!Z82)</f>
        <v/>
      </c>
      <c r="B444" s="74" t="str">
        <f>個人申込書!AK82</f>
        <v/>
      </c>
      <c r="C444" s="74" t="str">
        <f>個人申込書!AO82</f>
        <v/>
      </c>
      <c r="D444" s="74" t="str">
        <f>個人申込書!AD82</f>
        <v/>
      </c>
      <c r="E444" s="74">
        <v>0</v>
      </c>
      <c r="F444" s="74">
        <v>0</v>
      </c>
      <c r="G444" s="74" t="str">
        <f>個人申込書!AS82</f>
        <v>999:99.99</v>
      </c>
    </row>
    <row r="445" spans="1:7">
      <c r="A445" s="74" t="str">
        <f>IF(B445="","",個人申込書!Z83)</f>
        <v/>
      </c>
      <c r="B445" s="74" t="str">
        <f>個人申込書!AK83</f>
        <v/>
      </c>
      <c r="C445" s="74" t="str">
        <f>個人申込書!AO83</f>
        <v/>
      </c>
      <c r="D445" s="74" t="str">
        <f>個人申込書!AD83</f>
        <v/>
      </c>
      <c r="E445" s="74">
        <v>0</v>
      </c>
      <c r="F445" s="74">
        <v>0</v>
      </c>
      <c r="G445" s="74" t="str">
        <f>個人申込書!AS83</f>
        <v>999:99.99</v>
      </c>
    </row>
    <row r="446" spans="1:7">
      <c r="A446" s="74" t="str">
        <f>IF(B446="","",個人申込書!Z84)</f>
        <v/>
      </c>
      <c r="B446" s="74" t="str">
        <f>個人申込書!AK84</f>
        <v/>
      </c>
      <c r="C446" s="74" t="str">
        <f>個人申込書!AO84</f>
        <v/>
      </c>
      <c r="D446" s="74" t="str">
        <f>個人申込書!AD84</f>
        <v/>
      </c>
      <c r="E446" s="74">
        <v>0</v>
      </c>
      <c r="F446" s="74">
        <v>0</v>
      </c>
      <c r="G446" s="74" t="str">
        <f>個人申込書!AS84</f>
        <v>999:99.99</v>
      </c>
    </row>
    <row r="447" spans="1:7">
      <c r="A447" s="74" t="str">
        <f>IF(B447="","",個人申込書!Z85)</f>
        <v/>
      </c>
      <c r="B447" s="74" t="str">
        <f>個人申込書!AK85</f>
        <v/>
      </c>
      <c r="C447" s="74" t="str">
        <f>個人申込書!AO85</f>
        <v/>
      </c>
      <c r="D447" s="74" t="str">
        <f>個人申込書!AD85</f>
        <v/>
      </c>
      <c r="E447" s="74">
        <v>0</v>
      </c>
      <c r="F447" s="74">
        <v>0</v>
      </c>
      <c r="G447" s="74" t="str">
        <f>個人申込書!AS85</f>
        <v>999:99.99</v>
      </c>
    </row>
    <row r="448" spans="1:7">
      <c r="A448" s="74" t="str">
        <f>IF(B448="","",個人申込書!Z86)</f>
        <v/>
      </c>
      <c r="B448" s="74" t="str">
        <f>個人申込書!AK86</f>
        <v/>
      </c>
      <c r="C448" s="74" t="str">
        <f>個人申込書!AO86</f>
        <v/>
      </c>
      <c r="D448" s="74" t="str">
        <f>個人申込書!AD86</f>
        <v/>
      </c>
      <c r="E448" s="74">
        <v>0</v>
      </c>
      <c r="F448" s="74">
        <v>0</v>
      </c>
      <c r="G448" s="74" t="str">
        <f>個人申込書!AS86</f>
        <v>999:99.99</v>
      </c>
    </row>
    <row r="449" spans="1:7">
      <c r="A449" s="74" t="str">
        <f>IF(B449="","",個人申込書!Z87)</f>
        <v/>
      </c>
      <c r="B449" s="74" t="str">
        <f>個人申込書!AK87</f>
        <v/>
      </c>
      <c r="C449" s="74" t="str">
        <f>個人申込書!AO87</f>
        <v/>
      </c>
      <c r="D449" s="74" t="str">
        <f>個人申込書!AD87</f>
        <v/>
      </c>
      <c r="E449" s="74">
        <v>0</v>
      </c>
      <c r="F449" s="74">
        <v>0</v>
      </c>
      <c r="G449" s="74" t="str">
        <f>個人申込書!AS87</f>
        <v>999:99.99</v>
      </c>
    </row>
    <row r="450" spans="1:7">
      <c r="A450" s="74" t="str">
        <f>IF(B450="","",個人申込書!Z88)</f>
        <v/>
      </c>
      <c r="B450" s="74" t="str">
        <f>個人申込書!AK88</f>
        <v/>
      </c>
      <c r="C450" s="74" t="str">
        <f>個人申込書!AO88</f>
        <v/>
      </c>
      <c r="D450" s="74" t="str">
        <f>個人申込書!AD88</f>
        <v/>
      </c>
      <c r="E450" s="74">
        <v>0</v>
      </c>
      <c r="F450" s="74">
        <v>0</v>
      </c>
      <c r="G450" s="74" t="str">
        <f>個人申込書!AS88</f>
        <v>999:99.99</v>
      </c>
    </row>
    <row r="451" spans="1:7">
      <c r="A451" s="74" t="str">
        <f>IF(B451="","",個人申込書!Z89)</f>
        <v/>
      </c>
      <c r="B451" s="74" t="str">
        <f>個人申込書!AK89</f>
        <v/>
      </c>
      <c r="C451" s="74" t="str">
        <f>個人申込書!AO89</f>
        <v/>
      </c>
      <c r="D451" s="74" t="str">
        <f>個人申込書!AD89</f>
        <v/>
      </c>
      <c r="E451" s="74">
        <v>0</v>
      </c>
      <c r="F451" s="74">
        <v>0</v>
      </c>
      <c r="G451" s="74" t="str">
        <f>個人申込書!AS89</f>
        <v>999:99.99</v>
      </c>
    </row>
    <row r="452" spans="1:7">
      <c r="A452" s="74" t="str">
        <f>IF(B452="","",個人申込書!Z90)</f>
        <v/>
      </c>
      <c r="B452" s="74" t="str">
        <f>個人申込書!AK90</f>
        <v/>
      </c>
      <c r="C452" s="74" t="str">
        <f>個人申込書!AO90</f>
        <v/>
      </c>
      <c r="D452" s="74" t="str">
        <f>個人申込書!AD90</f>
        <v/>
      </c>
      <c r="E452" s="74">
        <v>0</v>
      </c>
      <c r="F452" s="74">
        <v>0</v>
      </c>
      <c r="G452" s="74" t="str">
        <f>個人申込書!AS90</f>
        <v>999:99.99</v>
      </c>
    </row>
    <row r="453" spans="1:7">
      <c r="A453" s="74" t="str">
        <f>IF(B453="","",個人申込書!Z91)</f>
        <v/>
      </c>
      <c r="B453" s="74" t="str">
        <f>個人申込書!AK91</f>
        <v/>
      </c>
      <c r="C453" s="74" t="str">
        <f>個人申込書!AO91</f>
        <v/>
      </c>
      <c r="D453" s="74" t="str">
        <f>個人申込書!AD91</f>
        <v/>
      </c>
      <c r="E453" s="74">
        <v>0</v>
      </c>
      <c r="F453" s="74">
        <v>0</v>
      </c>
      <c r="G453" s="74" t="str">
        <f>個人申込書!AS91</f>
        <v>999:99.99</v>
      </c>
    </row>
    <row r="454" spans="1:7">
      <c r="A454" s="74" t="str">
        <f>IF(B454="","",個人申込書!Z92)</f>
        <v/>
      </c>
      <c r="B454" s="74" t="str">
        <f>個人申込書!AK92</f>
        <v/>
      </c>
      <c r="C454" s="74" t="str">
        <f>個人申込書!AO92</f>
        <v/>
      </c>
      <c r="D454" s="74" t="str">
        <f>個人申込書!AD92</f>
        <v/>
      </c>
      <c r="E454" s="74">
        <v>0</v>
      </c>
      <c r="F454" s="74">
        <v>0</v>
      </c>
      <c r="G454" s="74" t="str">
        <f>個人申込書!AS92</f>
        <v>999:99.99</v>
      </c>
    </row>
    <row r="455" spans="1:7">
      <c r="A455" s="74" t="str">
        <f>IF(B455="","",個人申込書!Z93)</f>
        <v/>
      </c>
      <c r="B455" s="74" t="str">
        <f>個人申込書!AK93</f>
        <v/>
      </c>
      <c r="C455" s="74" t="str">
        <f>個人申込書!AO93</f>
        <v/>
      </c>
      <c r="D455" s="74" t="str">
        <f>個人申込書!AD93</f>
        <v/>
      </c>
      <c r="E455" s="74">
        <v>0</v>
      </c>
      <c r="F455" s="74">
        <v>0</v>
      </c>
      <c r="G455" s="74" t="str">
        <f>個人申込書!AS93</f>
        <v>999:99.99</v>
      </c>
    </row>
    <row r="456" spans="1:7">
      <c r="A456" s="74" t="str">
        <f>IF(B456="","",個人申込書!Z94)</f>
        <v/>
      </c>
      <c r="B456" s="74" t="str">
        <f>個人申込書!AK94</f>
        <v/>
      </c>
      <c r="C456" s="74" t="str">
        <f>個人申込書!AO94</f>
        <v/>
      </c>
      <c r="D456" s="74" t="str">
        <f>個人申込書!AD94</f>
        <v/>
      </c>
      <c r="E456" s="74">
        <v>0</v>
      </c>
      <c r="F456" s="74">
        <v>0</v>
      </c>
      <c r="G456" s="74" t="str">
        <f>個人申込書!AS94</f>
        <v>999:99.99</v>
      </c>
    </row>
    <row r="457" spans="1:7">
      <c r="A457" s="74" t="str">
        <f>IF(B457="","",個人申込書!Z95)</f>
        <v/>
      </c>
      <c r="B457" s="74" t="str">
        <f>個人申込書!AK95</f>
        <v/>
      </c>
      <c r="C457" s="74" t="str">
        <f>個人申込書!AO95</f>
        <v/>
      </c>
      <c r="D457" s="74" t="str">
        <f>個人申込書!AD95</f>
        <v/>
      </c>
      <c r="E457" s="74">
        <v>0</v>
      </c>
      <c r="F457" s="74">
        <v>0</v>
      </c>
      <c r="G457" s="74" t="str">
        <f>個人申込書!AS95</f>
        <v>999:99.99</v>
      </c>
    </row>
    <row r="458" spans="1:7">
      <c r="A458" s="74" t="str">
        <f>IF(B458="","",個人申込書!Z96)</f>
        <v/>
      </c>
      <c r="B458" s="74" t="str">
        <f>個人申込書!AK96</f>
        <v/>
      </c>
      <c r="C458" s="74" t="str">
        <f>個人申込書!AO96</f>
        <v/>
      </c>
      <c r="D458" s="74" t="str">
        <f>個人申込書!AD96</f>
        <v/>
      </c>
      <c r="E458" s="74">
        <v>0</v>
      </c>
      <c r="F458" s="74">
        <v>0</v>
      </c>
      <c r="G458" s="74" t="str">
        <f>個人申込書!AS96</f>
        <v>999:99.99</v>
      </c>
    </row>
    <row r="459" spans="1:7">
      <c r="A459" s="74" t="str">
        <f>IF(B459="","",個人申込書!Z97)</f>
        <v/>
      </c>
      <c r="B459" s="74" t="str">
        <f>個人申込書!AK97</f>
        <v/>
      </c>
      <c r="C459" s="74" t="str">
        <f>個人申込書!AO97</f>
        <v/>
      </c>
      <c r="D459" s="74" t="str">
        <f>個人申込書!AD97</f>
        <v/>
      </c>
      <c r="E459" s="74">
        <v>0</v>
      </c>
      <c r="F459" s="74">
        <v>0</v>
      </c>
      <c r="G459" s="74" t="str">
        <f>個人申込書!AS97</f>
        <v>999:99.99</v>
      </c>
    </row>
    <row r="460" spans="1:7">
      <c r="A460" s="74" t="str">
        <f>IF(B460="","",個人申込書!Z98)</f>
        <v/>
      </c>
      <c r="B460" s="74" t="str">
        <f>個人申込書!AK98</f>
        <v/>
      </c>
      <c r="C460" s="74" t="str">
        <f>個人申込書!AO98</f>
        <v/>
      </c>
      <c r="D460" s="74" t="str">
        <f>個人申込書!AD98</f>
        <v/>
      </c>
      <c r="E460" s="74">
        <v>0</v>
      </c>
      <c r="F460" s="74">
        <v>0</v>
      </c>
      <c r="G460" s="74" t="str">
        <f>個人申込書!AS98</f>
        <v>999:99.99</v>
      </c>
    </row>
    <row r="461" spans="1:7">
      <c r="A461" s="74" t="str">
        <f>IF(B461="","",個人申込書!Z99)</f>
        <v/>
      </c>
      <c r="B461" s="74" t="str">
        <f>個人申込書!AK99</f>
        <v/>
      </c>
      <c r="C461" s="74" t="str">
        <f>個人申込書!AO99</f>
        <v/>
      </c>
      <c r="D461" s="74" t="str">
        <f>個人申込書!AD99</f>
        <v/>
      </c>
      <c r="E461" s="74">
        <v>0</v>
      </c>
      <c r="F461" s="74">
        <v>0</v>
      </c>
      <c r="G461" s="74" t="str">
        <f>個人申込書!AS99</f>
        <v>999:99.99</v>
      </c>
    </row>
    <row r="462" spans="1:7">
      <c r="A462" s="74" t="str">
        <f>IF(B462="","",個人申込書!Z100)</f>
        <v/>
      </c>
      <c r="B462" s="74" t="str">
        <f>個人申込書!AK100</f>
        <v/>
      </c>
      <c r="C462" s="74" t="str">
        <f>個人申込書!AO100</f>
        <v/>
      </c>
      <c r="D462" s="74" t="str">
        <f>個人申込書!AD100</f>
        <v/>
      </c>
      <c r="E462" s="74">
        <v>0</v>
      </c>
      <c r="F462" s="74">
        <v>0</v>
      </c>
      <c r="G462" s="74" t="str">
        <f>個人申込書!AS100</f>
        <v>999:99.99</v>
      </c>
    </row>
    <row r="463" spans="1:7">
      <c r="A463" s="74" t="str">
        <f>IF(B463="","",個人申込書!Z101)</f>
        <v/>
      </c>
      <c r="B463" s="74" t="str">
        <f>個人申込書!AK101</f>
        <v/>
      </c>
      <c r="C463" s="74" t="str">
        <f>個人申込書!AO101</f>
        <v/>
      </c>
      <c r="D463" s="74" t="str">
        <f>個人申込書!AD101</f>
        <v/>
      </c>
      <c r="E463" s="74">
        <v>0</v>
      </c>
      <c r="F463" s="74">
        <v>0</v>
      </c>
      <c r="G463" s="74" t="str">
        <f>個人申込書!AS101</f>
        <v>999:99.99</v>
      </c>
    </row>
    <row r="464" spans="1:7">
      <c r="A464" s="74" t="str">
        <f>IF(B464="","",個人申込書!Z102)</f>
        <v/>
      </c>
      <c r="B464" s="74" t="str">
        <f>個人申込書!AK102</f>
        <v/>
      </c>
      <c r="C464" s="74" t="str">
        <f>個人申込書!AO102</f>
        <v/>
      </c>
      <c r="D464" s="74" t="str">
        <f>個人申込書!AD102</f>
        <v/>
      </c>
      <c r="E464" s="74">
        <v>0</v>
      </c>
      <c r="F464" s="74">
        <v>0</v>
      </c>
      <c r="G464" s="74" t="str">
        <f>個人申込書!AS102</f>
        <v>999:99.99</v>
      </c>
    </row>
    <row r="465" spans="1:7">
      <c r="A465" s="74" t="str">
        <f>IF(B465="","",個人申込書!Z103)</f>
        <v/>
      </c>
      <c r="B465" s="74" t="str">
        <f>個人申込書!AK103</f>
        <v/>
      </c>
      <c r="C465" s="74" t="str">
        <f>個人申込書!AO103</f>
        <v/>
      </c>
      <c r="D465" s="74" t="str">
        <f>個人申込書!AD103</f>
        <v/>
      </c>
      <c r="E465" s="74">
        <v>0</v>
      </c>
      <c r="F465" s="74">
        <v>0</v>
      </c>
      <c r="G465" s="74" t="str">
        <f>個人申込書!AS103</f>
        <v>999:99.99</v>
      </c>
    </row>
    <row r="466" spans="1:7">
      <c r="A466" s="74" t="str">
        <f>IF(B466="","",個人申込書!Z104)</f>
        <v/>
      </c>
      <c r="B466" s="74" t="str">
        <f>個人申込書!AK104</f>
        <v/>
      </c>
      <c r="C466" s="74" t="str">
        <f>個人申込書!AO104</f>
        <v/>
      </c>
      <c r="D466" s="74" t="str">
        <f>個人申込書!AD104</f>
        <v/>
      </c>
      <c r="E466" s="74">
        <v>0</v>
      </c>
      <c r="F466" s="74">
        <v>0</v>
      </c>
      <c r="G466" s="74" t="str">
        <f>個人申込書!AS104</f>
        <v>999:99.99</v>
      </c>
    </row>
    <row r="467" spans="1:7">
      <c r="A467" s="74" t="str">
        <f>IF(B467="","",個人申込書!Z105)</f>
        <v/>
      </c>
      <c r="B467" s="74" t="str">
        <f>個人申込書!AK105</f>
        <v/>
      </c>
      <c r="C467" s="74" t="str">
        <f>個人申込書!AO105</f>
        <v/>
      </c>
      <c r="D467" s="74" t="str">
        <f>個人申込書!AD105</f>
        <v/>
      </c>
      <c r="E467" s="74">
        <v>0</v>
      </c>
      <c r="F467" s="74">
        <v>0</v>
      </c>
      <c r="G467" s="74" t="str">
        <f>個人申込書!AS105</f>
        <v>999:99.99</v>
      </c>
    </row>
    <row r="468" spans="1:7">
      <c r="A468" s="74" t="str">
        <f>IF(B468="","",個人申込書!Z106)</f>
        <v/>
      </c>
      <c r="B468" s="74" t="str">
        <f>個人申込書!AK106</f>
        <v/>
      </c>
      <c r="C468" s="74" t="str">
        <f>個人申込書!AO106</f>
        <v/>
      </c>
      <c r="D468" s="74" t="str">
        <f>個人申込書!AD106</f>
        <v/>
      </c>
      <c r="E468" s="74">
        <v>0</v>
      </c>
      <c r="F468" s="74">
        <v>0</v>
      </c>
      <c r="G468" s="74" t="str">
        <f>個人申込書!AS106</f>
        <v>999:99.99</v>
      </c>
    </row>
    <row r="469" spans="1:7">
      <c r="A469" s="74" t="str">
        <f>IF(B469="","",個人申込書!Z107)</f>
        <v/>
      </c>
      <c r="B469" s="74" t="str">
        <f>個人申込書!AK107</f>
        <v/>
      </c>
      <c r="C469" s="74" t="str">
        <f>個人申込書!AO107</f>
        <v/>
      </c>
      <c r="D469" s="74" t="str">
        <f>個人申込書!AD107</f>
        <v/>
      </c>
      <c r="E469" s="74">
        <v>0</v>
      </c>
      <c r="F469" s="74">
        <v>0</v>
      </c>
      <c r="G469" s="74" t="str">
        <f>個人申込書!AS107</f>
        <v>999:99.99</v>
      </c>
    </row>
    <row r="470" spans="1:7">
      <c r="A470" s="74" t="str">
        <f>IF(B470="","",個人申込書!Z108)</f>
        <v/>
      </c>
      <c r="B470" s="74" t="str">
        <f>個人申込書!AK108</f>
        <v/>
      </c>
      <c r="C470" s="74" t="str">
        <f>個人申込書!AO108</f>
        <v/>
      </c>
      <c r="D470" s="74" t="str">
        <f>個人申込書!AD108</f>
        <v/>
      </c>
      <c r="E470" s="74">
        <v>0</v>
      </c>
      <c r="F470" s="74">
        <v>0</v>
      </c>
      <c r="G470" s="74" t="str">
        <f>個人申込書!AS108</f>
        <v>999:99.99</v>
      </c>
    </row>
    <row r="471" spans="1:7">
      <c r="A471" s="74" t="str">
        <f>IF(B471="","",個人申込書!Z109)</f>
        <v/>
      </c>
      <c r="B471" s="74" t="str">
        <f>個人申込書!AK109</f>
        <v/>
      </c>
      <c r="C471" s="74" t="str">
        <f>個人申込書!AO109</f>
        <v/>
      </c>
      <c r="D471" s="74" t="str">
        <f>個人申込書!AD109</f>
        <v/>
      </c>
      <c r="E471" s="74">
        <v>0</v>
      </c>
      <c r="F471" s="74">
        <v>0</v>
      </c>
      <c r="G471" s="74" t="str">
        <f>個人申込書!AS109</f>
        <v>999:99.99</v>
      </c>
    </row>
    <row r="472" spans="1:7">
      <c r="A472" s="74" t="str">
        <f>IF(B472="","",個人申込書!Z110)</f>
        <v/>
      </c>
      <c r="B472" s="74" t="str">
        <f>個人申込書!AK110</f>
        <v/>
      </c>
      <c r="C472" s="74" t="str">
        <f>個人申込書!AO110</f>
        <v/>
      </c>
      <c r="D472" s="74" t="str">
        <f>個人申込書!AD110</f>
        <v/>
      </c>
      <c r="E472" s="74">
        <v>0</v>
      </c>
      <c r="F472" s="74">
        <v>0</v>
      </c>
      <c r="G472" s="74" t="str">
        <f>個人申込書!AS110</f>
        <v>999:99.99</v>
      </c>
    </row>
    <row r="473" spans="1:7">
      <c r="A473" s="74" t="str">
        <f>IF(B473="","",個人申込書!Z111)</f>
        <v/>
      </c>
      <c r="B473" s="74" t="str">
        <f>個人申込書!AK111</f>
        <v/>
      </c>
      <c r="C473" s="74" t="str">
        <f>個人申込書!AO111</f>
        <v/>
      </c>
      <c r="D473" s="74" t="str">
        <f>個人申込書!AD111</f>
        <v/>
      </c>
      <c r="E473" s="74">
        <v>0</v>
      </c>
      <c r="F473" s="74">
        <v>0</v>
      </c>
      <c r="G473" s="74" t="str">
        <f>個人申込書!AS111</f>
        <v>999:99.99</v>
      </c>
    </row>
    <row r="474" spans="1:7">
      <c r="A474" s="74" t="str">
        <f>IF(B474="","",個人申込書!Z112)</f>
        <v/>
      </c>
      <c r="B474" s="74" t="str">
        <f>個人申込書!AK112</f>
        <v/>
      </c>
      <c r="C474" s="74" t="str">
        <f>個人申込書!AO112</f>
        <v/>
      </c>
      <c r="D474" s="74" t="str">
        <f>個人申込書!AD112</f>
        <v/>
      </c>
      <c r="E474" s="74">
        <v>0</v>
      </c>
      <c r="F474" s="74">
        <v>0</v>
      </c>
      <c r="G474" s="74" t="str">
        <f>個人申込書!AS112</f>
        <v>999:99.99</v>
      </c>
    </row>
    <row r="475" spans="1:7">
      <c r="A475" s="74" t="str">
        <f>IF(B475="","",個人申込書!Z113)</f>
        <v/>
      </c>
      <c r="B475" s="74" t="str">
        <f>個人申込書!AK113</f>
        <v/>
      </c>
      <c r="C475" s="74" t="str">
        <f>個人申込書!AO113</f>
        <v/>
      </c>
      <c r="D475" s="74" t="str">
        <f>個人申込書!AD113</f>
        <v/>
      </c>
      <c r="E475" s="74">
        <v>0</v>
      </c>
      <c r="F475" s="74">
        <v>0</v>
      </c>
      <c r="G475" s="74" t="str">
        <f>個人申込書!AS113</f>
        <v>999:99.99</v>
      </c>
    </row>
    <row r="476" spans="1:7">
      <c r="A476" s="74" t="str">
        <f>IF(B476="","",個人申込書!Z114)</f>
        <v/>
      </c>
      <c r="B476" s="74" t="str">
        <f>個人申込書!AK114</f>
        <v/>
      </c>
      <c r="C476" s="74" t="str">
        <f>個人申込書!AO114</f>
        <v/>
      </c>
      <c r="D476" s="74" t="str">
        <f>個人申込書!AD114</f>
        <v/>
      </c>
      <c r="E476" s="74">
        <v>0</v>
      </c>
      <c r="F476" s="74">
        <v>0</v>
      </c>
      <c r="G476" s="74" t="str">
        <f>個人申込書!AS114</f>
        <v>999:99.99</v>
      </c>
    </row>
    <row r="477" spans="1:7">
      <c r="A477" s="74" t="str">
        <f>IF(B477="","",個人申込書!Z115)</f>
        <v/>
      </c>
      <c r="B477" s="74" t="str">
        <f>個人申込書!AK115</f>
        <v/>
      </c>
      <c r="C477" s="74" t="str">
        <f>個人申込書!AO115</f>
        <v/>
      </c>
      <c r="D477" s="74" t="str">
        <f>個人申込書!AD115</f>
        <v/>
      </c>
      <c r="E477" s="74">
        <v>0</v>
      </c>
      <c r="F477" s="74">
        <v>0</v>
      </c>
      <c r="G477" s="74" t="str">
        <f>個人申込書!AS115</f>
        <v>999:99.99</v>
      </c>
    </row>
    <row r="478" spans="1:7">
      <c r="A478" s="74" t="str">
        <f>IF(B478="","",個人申込書!Z116)</f>
        <v/>
      </c>
      <c r="B478" s="74" t="str">
        <f>個人申込書!AK116</f>
        <v/>
      </c>
      <c r="C478" s="74" t="str">
        <f>個人申込書!AO116</f>
        <v/>
      </c>
      <c r="D478" s="74" t="str">
        <f>個人申込書!AD116</f>
        <v/>
      </c>
      <c r="E478" s="74">
        <v>0</v>
      </c>
      <c r="F478" s="74">
        <v>0</v>
      </c>
      <c r="G478" s="74" t="str">
        <f>個人申込書!AS116</f>
        <v>999:99.99</v>
      </c>
    </row>
    <row r="479" spans="1:7">
      <c r="A479" s="74" t="str">
        <f>IF(B479="","",個人申込書!Z117)</f>
        <v/>
      </c>
      <c r="B479" s="74" t="str">
        <f>個人申込書!AK117</f>
        <v/>
      </c>
      <c r="C479" s="74" t="str">
        <f>個人申込書!AO117</f>
        <v/>
      </c>
      <c r="D479" s="74" t="str">
        <f>個人申込書!AD117</f>
        <v/>
      </c>
      <c r="E479" s="74">
        <v>0</v>
      </c>
      <c r="F479" s="74">
        <v>0</v>
      </c>
      <c r="G479" s="74" t="str">
        <f>個人申込書!AS117</f>
        <v>999:99.99</v>
      </c>
    </row>
    <row r="480" spans="1:7">
      <c r="A480" s="74" t="str">
        <f>IF(B480="","",個人申込書!Z118)</f>
        <v/>
      </c>
      <c r="B480" s="74" t="str">
        <f>個人申込書!AK118</f>
        <v/>
      </c>
      <c r="C480" s="74" t="str">
        <f>個人申込書!AO118</f>
        <v/>
      </c>
      <c r="D480" s="74" t="str">
        <f>個人申込書!AD118</f>
        <v/>
      </c>
      <c r="E480" s="74">
        <v>0</v>
      </c>
      <c r="F480" s="74">
        <v>0</v>
      </c>
      <c r="G480" s="74" t="str">
        <f>個人申込書!AS118</f>
        <v>999:99.99</v>
      </c>
    </row>
    <row r="481" spans="1:7">
      <c r="A481" s="74" t="str">
        <f>IF(B481="","",個人申込書!Z119)</f>
        <v/>
      </c>
      <c r="B481" s="74" t="str">
        <f>個人申込書!AK119</f>
        <v/>
      </c>
      <c r="C481" s="74" t="str">
        <f>個人申込書!AO119</f>
        <v/>
      </c>
      <c r="D481" s="74" t="str">
        <f>個人申込書!AD119</f>
        <v/>
      </c>
      <c r="E481" s="74">
        <v>0</v>
      </c>
      <c r="F481" s="74">
        <v>0</v>
      </c>
      <c r="G481" s="74" t="str">
        <f>個人申込書!AS119</f>
        <v>999:99.99</v>
      </c>
    </row>
    <row r="482" spans="1:7">
      <c r="A482" s="74" t="str">
        <f>IF(B482="","",個人申込書!Z120)</f>
        <v/>
      </c>
      <c r="B482" s="74" t="str">
        <f>個人申込書!AK120</f>
        <v/>
      </c>
      <c r="C482" s="74" t="str">
        <f>個人申込書!AO120</f>
        <v/>
      </c>
      <c r="D482" s="74" t="str">
        <f>個人申込書!AD120</f>
        <v/>
      </c>
      <c r="E482" s="74">
        <v>0</v>
      </c>
      <c r="F482" s="74">
        <v>0</v>
      </c>
      <c r="G482" s="74" t="str">
        <f>個人申込書!AS120</f>
        <v>999:99.99</v>
      </c>
    </row>
    <row r="483" spans="1:7">
      <c r="A483" s="74" t="str">
        <f>IF(B483="","",個人申込書!Z121)</f>
        <v/>
      </c>
      <c r="B483" s="74" t="str">
        <f>個人申込書!AK121</f>
        <v/>
      </c>
      <c r="C483" s="74" t="str">
        <f>個人申込書!AO121</f>
        <v/>
      </c>
      <c r="D483" s="74" t="str">
        <f>個人申込書!AD121</f>
        <v/>
      </c>
      <c r="E483" s="74">
        <v>0</v>
      </c>
      <c r="F483" s="74">
        <v>0</v>
      </c>
      <c r="G483" s="74" t="str">
        <f>個人申込書!AS121</f>
        <v>999:99.99</v>
      </c>
    </row>
    <row r="484" spans="1:7">
      <c r="A484" s="74" t="str">
        <f>IF(B484="","",個人申込書!Z122)</f>
        <v/>
      </c>
      <c r="B484" s="74" t="str">
        <f>個人申込書!AK122</f>
        <v/>
      </c>
      <c r="C484" s="74" t="str">
        <f>個人申込書!AO122</f>
        <v/>
      </c>
      <c r="D484" s="74" t="str">
        <f>個人申込書!AD122</f>
        <v/>
      </c>
      <c r="E484" s="74">
        <v>0</v>
      </c>
      <c r="F484" s="74">
        <v>0</v>
      </c>
      <c r="G484" s="74" t="str">
        <f>個人申込書!AS122</f>
        <v>999:99.99</v>
      </c>
    </row>
    <row r="485" spans="1:7">
      <c r="A485" s="74" t="str">
        <f>IF(B485="","",個人申込書!Z123)</f>
        <v/>
      </c>
      <c r="B485" s="74" t="str">
        <f>個人申込書!AK123</f>
        <v/>
      </c>
      <c r="C485" s="74" t="str">
        <f>個人申込書!AO123</f>
        <v/>
      </c>
      <c r="D485" s="74" t="str">
        <f>個人申込書!AD123</f>
        <v/>
      </c>
      <c r="E485" s="74">
        <v>0</v>
      </c>
      <c r="F485" s="74">
        <v>0</v>
      </c>
      <c r="G485" s="74" t="str">
        <f>個人申込書!AS123</f>
        <v>999:99.99</v>
      </c>
    </row>
    <row r="486" spans="1:7">
      <c r="A486" s="74" t="str">
        <f>IF(B486="","",個人申込書!Z124)</f>
        <v/>
      </c>
      <c r="B486" s="74" t="str">
        <f>個人申込書!AK124</f>
        <v/>
      </c>
      <c r="C486" s="74" t="str">
        <f>個人申込書!AO124</f>
        <v/>
      </c>
      <c r="D486" s="74" t="str">
        <f>個人申込書!AD124</f>
        <v/>
      </c>
      <c r="E486" s="74">
        <v>0</v>
      </c>
      <c r="F486" s="74">
        <v>0</v>
      </c>
      <c r="G486" s="74" t="str">
        <f>個人申込書!AS124</f>
        <v>999:99.99</v>
      </c>
    </row>
    <row r="487" spans="1:7">
      <c r="A487" s="74" t="str">
        <f>IF(B487="","",個人申込書!Z125)</f>
        <v/>
      </c>
      <c r="B487" s="74" t="str">
        <f>個人申込書!AK125</f>
        <v/>
      </c>
      <c r="C487" s="74" t="str">
        <f>個人申込書!AO125</f>
        <v/>
      </c>
      <c r="D487" s="74" t="str">
        <f>個人申込書!AD125</f>
        <v/>
      </c>
      <c r="E487" s="74">
        <v>0</v>
      </c>
      <c r="F487" s="74">
        <v>0</v>
      </c>
      <c r="G487" s="74" t="str">
        <f>個人申込書!AS125</f>
        <v>999:99.99</v>
      </c>
    </row>
    <row r="488" spans="1:7">
      <c r="A488" s="74" t="str">
        <f>IF(B488="","",個人申込書!Z126)</f>
        <v/>
      </c>
      <c r="B488" s="74" t="str">
        <f>個人申込書!AK126</f>
        <v/>
      </c>
      <c r="C488" s="74" t="str">
        <f>個人申込書!AO126</f>
        <v/>
      </c>
      <c r="D488" s="74" t="str">
        <f>個人申込書!AD126</f>
        <v/>
      </c>
      <c r="E488" s="74">
        <v>0</v>
      </c>
      <c r="F488" s="74">
        <v>0</v>
      </c>
      <c r="G488" s="74" t="str">
        <f>個人申込書!AS126</f>
        <v>999:99.99</v>
      </c>
    </row>
    <row r="489" spans="1:7">
      <c r="A489" s="75" t="str">
        <f>IF(B489="","",個人申込書!Z127)</f>
        <v/>
      </c>
      <c r="B489" s="75" t="str">
        <f>個人申込書!AK127</f>
        <v/>
      </c>
      <c r="C489" s="75" t="str">
        <f>個人申込書!AO127</f>
        <v/>
      </c>
      <c r="D489" s="75" t="str">
        <f>個人申込書!AD127</f>
        <v/>
      </c>
      <c r="E489" s="75">
        <v>0</v>
      </c>
      <c r="F489" s="75">
        <v>0</v>
      </c>
      <c r="G489" s="75" t="str">
        <f>個人申込書!AS127</f>
        <v>999:99.99</v>
      </c>
    </row>
  </sheetData>
  <phoneticPr fontId="2"/>
  <pageMargins left="0.75" right="0.75" top="1" bottom="1"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N61"/>
  <sheetViews>
    <sheetView workbookViewId="0">
      <selection activeCell="M20" sqref="M20"/>
    </sheetView>
  </sheetViews>
  <sheetFormatPr defaultColWidth="8.85546875" defaultRowHeight="12"/>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30" customFormat="1">
      <c r="A1" s="30" t="s">
        <v>132</v>
      </c>
      <c r="B1" s="30" t="s">
        <v>131</v>
      </c>
      <c r="C1" s="30" t="s">
        <v>130</v>
      </c>
      <c r="D1" s="30" t="s">
        <v>129</v>
      </c>
      <c r="E1" s="30" t="s">
        <v>128</v>
      </c>
      <c r="F1" s="30" t="s">
        <v>127</v>
      </c>
      <c r="G1" s="30" t="s">
        <v>126</v>
      </c>
      <c r="H1" s="30" t="s">
        <v>125</v>
      </c>
      <c r="I1" s="30" t="s">
        <v>124</v>
      </c>
      <c r="J1" s="30" t="s">
        <v>123</v>
      </c>
      <c r="K1" s="30" t="s">
        <v>122</v>
      </c>
      <c r="L1" s="30" t="s">
        <v>121</v>
      </c>
      <c r="M1" s="30" t="s">
        <v>120</v>
      </c>
      <c r="N1" s="30" t="s">
        <v>119</v>
      </c>
    </row>
    <row r="2" spans="1:14">
      <c r="A2" t="str">
        <f>IF(リレー申込書!E6="","",リレー申込書!Y6)</f>
        <v/>
      </c>
      <c r="B2" s="22" t="str">
        <f>IF(A2="","",チーム登録!$Q$5)</f>
        <v/>
      </c>
      <c r="C2" t="str">
        <f>IF(A2="","",チーム登録!$S$11)</f>
        <v/>
      </c>
      <c r="D2">
        <v>5</v>
      </c>
      <c r="E2" t="str">
        <f>IF(A2="","",LEFT(リレー申込書!C6,3))</f>
        <v/>
      </c>
      <c r="F2" t="str">
        <f>IF(A2="","",リレー申込書!N6)</f>
        <v/>
      </c>
      <c r="G2" s="21" t="str">
        <f>団体!B3</f>
        <v>240</v>
      </c>
      <c r="H2" t="str">
        <f>IF(A2="","",リレー申込書!T6)</f>
        <v/>
      </c>
      <c r="I2" t="str">
        <f>IF(A2="","",リレー申込書!R6)</f>
        <v/>
      </c>
      <c r="J2" t="str">
        <f>IF(A2="","",リレー申込書!S6)</f>
        <v/>
      </c>
      <c r="K2" t="str">
        <f>IF($A2="","",リレー申込書!AO6)</f>
        <v/>
      </c>
      <c r="L2" t="str">
        <f>IF($A2="","",リレー申込書!AP6)</f>
        <v/>
      </c>
      <c r="M2" t="str">
        <f>IF($A2="","",リレー申込書!AQ6)</f>
        <v/>
      </c>
      <c r="N2" t="str">
        <f>IF($A2="","",リレー申込書!AR6)</f>
        <v/>
      </c>
    </row>
    <row r="3" spans="1:14">
      <c r="A3" t="str">
        <f>IF(リレー申込書!E7="","",リレー申込書!Y7)</f>
        <v/>
      </c>
      <c r="B3" s="22" t="str">
        <f>IF(A3="","",チーム登録!$Q$5)</f>
        <v/>
      </c>
      <c r="C3" t="str">
        <f>IF(A3="","",チーム登録!$S$11)</f>
        <v/>
      </c>
      <c r="D3">
        <v>5</v>
      </c>
      <c r="E3" t="str">
        <f>IF(A3="","",LEFT(リレー申込書!C7,3))</f>
        <v/>
      </c>
      <c r="F3" t="str">
        <f>IF(A3="","",リレー申込書!N7)</f>
        <v/>
      </c>
      <c r="G3" s="21" t="str">
        <f>G2</f>
        <v>240</v>
      </c>
      <c r="H3" t="str">
        <f>IF(A3="","",リレー申込書!T7)</f>
        <v/>
      </c>
      <c r="I3" t="str">
        <f>IF(A3="","",リレー申込書!R7)</f>
        <v/>
      </c>
      <c r="J3" t="str">
        <f>IF(A3="","",リレー申込書!S7)</f>
        <v/>
      </c>
      <c r="K3" t="str">
        <f>IF($A3="","",リレー申込書!AO7)</f>
        <v/>
      </c>
      <c r="L3" t="str">
        <f>IF($A3="","",リレー申込書!AP7)</f>
        <v/>
      </c>
      <c r="M3" t="str">
        <f>IF($A3="","",リレー申込書!AQ7)</f>
        <v/>
      </c>
      <c r="N3" t="str">
        <f>IF($A3="","",リレー申込書!AR7)</f>
        <v/>
      </c>
    </row>
    <row r="4" spans="1:14">
      <c r="A4" t="str">
        <f>IF(リレー申込書!E8="","",リレー申込書!Y8)</f>
        <v/>
      </c>
      <c r="B4" s="22" t="str">
        <f>IF(A4="","",チーム登録!$Q$5)</f>
        <v/>
      </c>
      <c r="C4" t="str">
        <f>IF(A4="","",チーム登録!$S$11)</f>
        <v/>
      </c>
      <c r="D4">
        <v>5</v>
      </c>
      <c r="E4" t="str">
        <f>IF(A4="","",LEFT(リレー申込書!C8,3))</f>
        <v/>
      </c>
      <c r="F4" t="str">
        <f>IF(A4="","",リレー申込書!N8)</f>
        <v/>
      </c>
      <c r="G4" s="21" t="str">
        <f t="shared" ref="G4:G61" si="0">G3</f>
        <v>240</v>
      </c>
      <c r="H4" t="str">
        <f>IF(A4="","",リレー申込書!T8)</f>
        <v/>
      </c>
      <c r="I4" t="str">
        <f>IF(A4="","",リレー申込書!R8)</f>
        <v/>
      </c>
      <c r="J4" t="str">
        <f>IF(A4="","",リレー申込書!S8)</f>
        <v/>
      </c>
      <c r="K4" t="str">
        <f>IF($A4="","",リレー申込書!AO8)</f>
        <v/>
      </c>
      <c r="L4" t="str">
        <f>IF($A4="","",リレー申込書!AP8)</f>
        <v/>
      </c>
      <c r="M4" t="str">
        <f>IF($A4="","",リレー申込書!AQ8)</f>
        <v/>
      </c>
      <c r="N4" t="str">
        <f>IF($A4="","",リレー申込書!AR8)</f>
        <v/>
      </c>
    </row>
    <row r="5" spans="1:14">
      <c r="A5" t="str">
        <f>IF(リレー申込書!E9="","",リレー申込書!Y9)</f>
        <v/>
      </c>
      <c r="B5" s="22" t="str">
        <f>IF(A5="","",チーム登録!$Q$5)</f>
        <v/>
      </c>
      <c r="C5" t="str">
        <f>IF(A5="","",チーム登録!$S$11)</f>
        <v/>
      </c>
      <c r="D5">
        <v>5</v>
      </c>
      <c r="E5" t="str">
        <f>IF(A5="","",LEFT(リレー申込書!C9,3))</f>
        <v/>
      </c>
      <c r="F5" t="str">
        <f>IF(A5="","",リレー申込書!N9)</f>
        <v/>
      </c>
      <c r="G5" s="21" t="str">
        <f t="shared" si="0"/>
        <v>240</v>
      </c>
      <c r="H5" t="str">
        <f>IF(A5="","",リレー申込書!T9)</f>
        <v/>
      </c>
      <c r="I5" t="str">
        <f>IF(A5="","",リレー申込書!R9)</f>
        <v/>
      </c>
      <c r="J5" t="str">
        <f>IF(A5="","",リレー申込書!S9)</f>
        <v/>
      </c>
      <c r="K5" t="str">
        <f>IF($A5="","",リレー申込書!AO9)</f>
        <v/>
      </c>
      <c r="L5" t="str">
        <f>IF($A5="","",リレー申込書!AP9)</f>
        <v/>
      </c>
      <c r="M5" t="str">
        <f>IF($A5="","",リレー申込書!AQ9)</f>
        <v/>
      </c>
      <c r="N5" t="str">
        <f>IF($A5="","",リレー申込書!AR9)</f>
        <v/>
      </c>
    </row>
    <row r="6" spans="1:14">
      <c r="A6" t="str">
        <f>IF(リレー申込書!E10="","",リレー申込書!Y10)</f>
        <v/>
      </c>
      <c r="B6" s="22" t="str">
        <f>IF(A6="","",チーム登録!$Q$5)</f>
        <v/>
      </c>
      <c r="C6" t="str">
        <f>IF(A6="","",チーム登録!$S$11)</f>
        <v/>
      </c>
      <c r="D6">
        <v>5</v>
      </c>
      <c r="E6" t="str">
        <f>IF(A6="","",LEFT(リレー申込書!C10,3))</f>
        <v/>
      </c>
      <c r="F6" t="str">
        <f>IF(A6="","",リレー申込書!N10)</f>
        <v/>
      </c>
      <c r="G6" s="21" t="str">
        <f t="shared" si="0"/>
        <v>240</v>
      </c>
      <c r="H6" t="str">
        <f>IF(A6="","",リレー申込書!T10)</f>
        <v/>
      </c>
      <c r="I6" t="str">
        <f>IF(A6="","",リレー申込書!R10)</f>
        <v/>
      </c>
      <c r="J6" t="str">
        <f>IF(A6="","",リレー申込書!S10)</f>
        <v/>
      </c>
      <c r="K6" t="str">
        <f>IF($A6="","",リレー申込書!AO10)</f>
        <v/>
      </c>
      <c r="L6" t="str">
        <f>IF($A6="","",リレー申込書!AP10)</f>
        <v/>
      </c>
      <c r="M6" t="str">
        <f>IF($A6="","",リレー申込書!AQ10)</f>
        <v/>
      </c>
      <c r="N6" t="str">
        <f>IF($A6="","",リレー申込書!AR10)</f>
        <v/>
      </c>
    </row>
    <row r="7" spans="1:14">
      <c r="A7" t="str">
        <f>IF(リレー申込書!E11="","",リレー申込書!Y11)</f>
        <v/>
      </c>
      <c r="B7" s="22" t="str">
        <f>IF(A7="","",チーム登録!$Q$5)</f>
        <v/>
      </c>
      <c r="C7" t="str">
        <f>IF(A7="","",チーム登録!$S$11)</f>
        <v/>
      </c>
      <c r="D7">
        <v>5</v>
      </c>
      <c r="E7" t="str">
        <f>IF(A7="","",LEFT(リレー申込書!C11,3))</f>
        <v/>
      </c>
      <c r="F7" t="str">
        <f>IF(A7="","",リレー申込書!N11)</f>
        <v/>
      </c>
      <c r="G7" s="21" t="str">
        <f t="shared" si="0"/>
        <v>240</v>
      </c>
      <c r="H7" t="str">
        <f>IF(A7="","",リレー申込書!T11)</f>
        <v/>
      </c>
      <c r="I7" t="str">
        <f>IF(A7="","",リレー申込書!R11)</f>
        <v/>
      </c>
      <c r="J7" t="str">
        <f>IF(A7="","",リレー申込書!S11)</f>
        <v/>
      </c>
      <c r="K7" t="str">
        <f>IF($A7="","",リレー申込書!AO11)</f>
        <v/>
      </c>
      <c r="L7" t="str">
        <f>IF($A7="","",リレー申込書!AP11)</f>
        <v/>
      </c>
      <c r="M7" t="str">
        <f>IF($A7="","",リレー申込書!AQ11)</f>
        <v/>
      </c>
      <c r="N7" t="str">
        <f>IF($A7="","",リレー申込書!AR11)</f>
        <v/>
      </c>
    </row>
    <row r="8" spans="1:14">
      <c r="A8" t="str">
        <f>IF(リレー申込書!E12="","",リレー申込書!Y12)</f>
        <v/>
      </c>
      <c r="B8" s="22" t="str">
        <f>IF(A8="","",チーム登録!$Q$5)</f>
        <v/>
      </c>
      <c r="C8" t="str">
        <f>IF(A8="","",チーム登録!$S$11)</f>
        <v/>
      </c>
      <c r="D8">
        <v>5</v>
      </c>
      <c r="E8" t="str">
        <f>IF(A8="","",LEFT(リレー申込書!C12,3))</f>
        <v/>
      </c>
      <c r="F8" t="str">
        <f>IF(A8="","",リレー申込書!N12)</f>
        <v/>
      </c>
      <c r="G8" s="21" t="str">
        <f t="shared" si="0"/>
        <v>240</v>
      </c>
      <c r="H8" t="str">
        <f>IF(A8="","",リレー申込書!T12)</f>
        <v/>
      </c>
      <c r="I8" t="str">
        <f>IF(A8="","",リレー申込書!R12)</f>
        <v/>
      </c>
      <c r="J8" t="str">
        <f>IF(A8="","",リレー申込書!S12)</f>
        <v/>
      </c>
      <c r="K8" t="str">
        <f>IF($A8="","",リレー申込書!AO12)</f>
        <v/>
      </c>
      <c r="L8" t="str">
        <f>IF($A8="","",リレー申込書!AP12)</f>
        <v/>
      </c>
      <c r="M8" t="str">
        <f>IF($A8="","",リレー申込書!AQ12)</f>
        <v/>
      </c>
      <c r="N8" t="str">
        <f>IF($A8="","",リレー申込書!AR12)</f>
        <v/>
      </c>
    </row>
    <row r="9" spans="1:14">
      <c r="A9" t="str">
        <f>IF(リレー申込書!E13="","",リレー申込書!Y13)</f>
        <v/>
      </c>
      <c r="B9" s="22" t="str">
        <f>IF(A9="","",チーム登録!$Q$5)</f>
        <v/>
      </c>
      <c r="C9" t="str">
        <f>IF(A9="","",チーム登録!$S$11)</f>
        <v/>
      </c>
      <c r="D9">
        <v>5</v>
      </c>
      <c r="E9" t="str">
        <f>IF(A9="","",LEFT(リレー申込書!C13,3))</f>
        <v/>
      </c>
      <c r="F9" t="str">
        <f>IF(A9="","",リレー申込書!N13)</f>
        <v/>
      </c>
      <c r="G9" s="21" t="str">
        <f t="shared" si="0"/>
        <v>240</v>
      </c>
      <c r="H9" t="str">
        <f>IF(A9="","",リレー申込書!T13)</f>
        <v/>
      </c>
      <c r="I9" t="str">
        <f>IF(A9="","",リレー申込書!R13)</f>
        <v/>
      </c>
      <c r="J9" t="str">
        <f>IF(A9="","",リレー申込書!S13)</f>
        <v/>
      </c>
      <c r="K9" t="str">
        <f>IF($A9="","",リレー申込書!AO13)</f>
        <v/>
      </c>
      <c r="L9" t="str">
        <f>IF($A9="","",リレー申込書!AP13)</f>
        <v/>
      </c>
      <c r="M9" t="str">
        <f>IF($A9="","",リレー申込書!AQ13)</f>
        <v/>
      </c>
      <c r="N9" t="str">
        <f>IF($A9="","",リレー申込書!AR13)</f>
        <v/>
      </c>
    </row>
    <row r="10" spans="1:14">
      <c r="A10" t="str">
        <f>IF(リレー申込書!E14="","",リレー申込書!Y14)</f>
        <v/>
      </c>
      <c r="B10" s="22" t="str">
        <f>IF(A10="","",チーム登録!$Q$5)</f>
        <v/>
      </c>
      <c r="C10" t="str">
        <f>IF(A10="","",チーム登録!$S$11)</f>
        <v/>
      </c>
      <c r="D10">
        <v>5</v>
      </c>
      <c r="E10" t="str">
        <f>IF(A10="","",LEFT(リレー申込書!C14,3))</f>
        <v/>
      </c>
      <c r="F10" t="str">
        <f>IF(A10="","",リレー申込書!N14)</f>
        <v/>
      </c>
      <c r="G10" s="21" t="str">
        <f t="shared" si="0"/>
        <v>240</v>
      </c>
      <c r="H10" t="str">
        <f>IF(A10="","",リレー申込書!T14)</f>
        <v/>
      </c>
      <c r="I10" t="str">
        <f>IF(A10="","",リレー申込書!R14)</f>
        <v/>
      </c>
      <c r="J10" t="str">
        <f>IF(A10="","",リレー申込書!S14)</f>
        <v/>
      </c>
      <c r="K10" t="str">
        <f>IF($A10="","",リレー申込書!AO14)</f>
        <v/>
      </c>
      <c r="L10" t="str">
        <f>IF($A10="","",リレー申込書!AP14)</f>
        <v/>
      </c>
      <c r="M10" t="str">
        <f>IF($A10="","",リレー申込書!AQ14)</f>
        <v/>
      </c>
      <c r="N10" t="str">
        <f>IF($A10="","",リレー申込書!AR14)</f>
        <v/>
      </c>
    </row>
    <row r="11" spans="1:14">
      <c r="A11" t="str">
        <f>IF(リレー申込書!E15="","",リレー申込書!Y15)</f>
        <v/>
      </c>
      <c r="B11" s="22" t="str">
        <f>IF(A11="","",チーム登録!$Q$5)</f>
        <v/>
      </c>
      <c r="C11" t="str">
        <f>IF(A11="","",チーム登録!$S$11)</f>
        <v/>
      </c>
      <c r="D11">
        <v>5</v>
      </c>
      <c r="E11" t="str">
        <f>IF(A11="","",LEFT(リレー申込書!C15,3))</f>
        <v/>
      </c>
      <c r="F11" t="str">
        <f>IF(A11="","",リレー申込書!N15)</f>
        <v/>
      </c>
      <c r="G11" s="21" t="str">
        <f t="shared" si="0"/>
        <v>240</v>
      </c>
      <c r="H11" t="str">
        <f>IF(A11="","",リレー申込書!T15)</f>
        <v/>
      </c>
      <c r="I11" t="str">
        <f>IF(A11="","",リレー申込書!R15)</f>
        <v/>
      </c>
      <c r="J11" t="str">
        <f>IF(A11="","",リレー申込書!S15)</f>
        <v/>
      </c>
      <c r="K11" t="str">
        <f>IF($A11="","",リレー申込書!AO15)</f>
        <v/>
      </c>
      <c r="L11" t="str">
        <f>IF($A11="","",リレー申込書!AP15)</f>
        <v/>
      </c>
      <c r="M11" t="str">
        <f>IF($A11="","",リレー申込書!AQ15)</f>
        <v/>
      </c>
      <c r="N11" t="str">
        <f>IF($A11="","",リレー申込書!AR15)</f>
        <v/>
      </c>
    </row>
    <row r="12" spans="1:14">
      <c r="A12" t="str">
        <f>IF(リレー申込書!E16="","",リレー申込書!Y16)</f>
        <v/>
      </c>
      <c r="B12" s="22" t="str">
        <f>IF(A12="","",チーム登録!$Q$5)</f>
        <v/>
      </c>
      <c r="C12" t="str">
        <f>IF(A12="","",チーム登録!$S$11)</f>
        <v/>
      </c>
      <c r="D12">
        <v>5</v>
      </c>
      <c r="E12" t="str">
        <f>IF(A12="","",LEFT(リレー申込書!C16,3))</f>
        <v/>
      </c>
      <c r="F12" t="str">
        <f>IF(A12="","",リレー申込書!N16)</f>
        <v/>
      </c>
      <c r="G12" s="21" t="str">
        <f t="shared" si="0"/>
        <v>240</v>
      </c>
      <c r="H12" t="str">
        <f>IF(A12="","",リレー申込書!T16)</f>
        <v/>
      </c>
      <c r="I12" t="str">
        <f>IF(A12="","",リレー申込書!R16)</f>
        <v/>
      </c>
      <c r="J12" t="str">
        <f>IF(A12="","",リレー申込書!S16)</f>
        <v/>
      </c>
      <c r="K12" t="str">
        <f>IF($A12="","",リレー申込書!AO16)</f>
        <v/>
      </c>
      <c r="L12" t="str">
        <f>IF($A12="","",リレー申込書!AP16)</f>
        <v/>
      </c>
      <c r="M12" t="str">
        <f>IF($A12="","",リレー申込書!AQ16)</f>
        <v/>
      </c>
      <c r="N12" t="str">
        <f>IF($A12="","",リレー申込書!AR16)</f>
        <v/>
      </c>
    </row>
    <row r="13" spans="1:14">
      <c r="A13" t="str">
        <f>IF(リレー申込書!E17="","",リレー申込書!Y17)</f>
        <v/>
      </c>
      <c r="B13" s="22" t="str">
        <f>IF(A13="","",チーム登録!$Q$5)</f>
        <v/>
      </c>
      <c r="C13" t="str">
        <f>IF(A13="","",チーム登録!$S$11)</f>
        <v/>
      </c>
      <c r="D13">
        <v>5</v>
      </c>
      <c r="E13" t="str">
        <f>IF(A13="","",LEFT(リレー申込書!C17,3))</f>
        <v/>
      </c>
      <c r="F13" t="str">
        <f>IF(A13="","",リレー申込書!N17)</f>
        <v/>
      </c>
      <c r="G13" s="21" t="str">
        <f t="shared" si="0"/>
        <v>240</v>
      </c>
      <c r="H13" t="str">
        <f>IF(A13="","",リレー申込書!T17)</f>
        <v/>
      </c>
      <c r="I13" t="str">
        <f>IF(A13="","",リレー申込書!R17)</f>
        <v/>
      </c>
      <c r="J13" t="str">
        <f>IF(A13="","",リレー申込書!S17)</f>
        <v/>
      </c>
      <c r="K13" t="str">
        <f>IF($A13="","",リレー申込書!AO17)</f>
        <v/>
      </c>
      <c r="L13" t="str">
        <f>IF($A13="","",リレー申込書!AP17)</f>
        <v/>
      </c>
      <c r="M13" t="str">
        <f>IF($A13="","",リレー申込書!AQ17)</f>
        <v/>
      </c>
      <c r="N13" t="str">
        <f>IF($A13="","",リレー申込書!AR17)</f>
        <v/>
      </c>
    </row>
    <row r="14" spans="1:14">
      <c r="A14" t="str">
        <f>IF(リレー申込書!E18="","",リレー申込書!Y18)</f>
        <v/>
      </c>
      <c r="B14" s="22" t="str">
        <f>IF(A14="","",チーム登録!$Q$5)</f>
        <v/>
      </c>
      <c r="C14" t="str">
        <f>IF(A14="","",チーム登録!$S$11)</f>
        <v/>
      </c>
      <c r="D14">
        <v>5</v>
      </c>
      <c r="E14" t="str">
        <f>IF(A14="","",LEFT(リレー申込書!C18,3))</f>
        <v/>
      </c>
      <c r="F14" t="str">
        <f>IF(A14="","",リレー申込書!N18)</f>
        <v/>
      </c>
      <c r="G14" s="21" t="str">
        <f t="shared" si="0"/>
        <v>240</v>
      </c>
      <c r="H14" t="str">
        <f>IF(A14="","",リレー申込書!T18)</f>
        <v/>
      </c>
      <c r="I14" t="str">
        <f>IF(A14="","",リレー申込書!R18)</f>
        <v/>
      </c>
      <c r="J14" t="str">
        <f>IF(A14="","",リレー申込書!S18)</f>
        <v/>
      </c>
      <c r="K14" t="str">
        <f>IF($A14="","",リレー申込書!AO18)</f>
        <v/>
      </c>
      <c r="L14" t="str">
        <f>IF($A14="","",リレー申込書!AP18)</f>
        <v/>
      </c>
      <c r="M14" t="str">
        <f>IF($A14="","",リレー申込書!AQ18)</f>
        <v/>
      </c>
      <c r="N14" t="str">
        <f>IF($A14="","",リレー申込書!AR18)</f>
        <v/>
      </c>
    </row>
    <row r="15" spans="1:14">
      <c r="A15" t="str">
        <f>IF(リレー申込書!E19="","",リレー申込書!Y19)</f>
        <v/>
      </c>
      <c r="B15" s="22" t="str">
        <f>IF(A15="","",チーム登録!$Q$5)</f>
        <v/>
      </c>
      <c r="C15" t="str">
        <f>IF(A15="","",チーム登録!$S$11)</f>
        <v/>
      </c>
      <c r="D15">
        <v>5</v>
      </c>
      <c r="E15" t="str">
        <f>IF(A15="","",LEFT(リレー申込書!C19,3))</f>
        <v/>
      </c>
      <c r="F15" t="str">
        <f>IF(A15="","",リレー申込書!N19)</f>
        <v/>
      </c>
      <c r="G15" s="21" t="str">
        <f t="shared" si="0"/>
        <v>240</v>
      </c>
      <c r="H15" t="str">
        <f>IF(A15="","",リレー申込書!T19)</f>
        <v/>
      </c>
      <c r="I15" t="str">
        <f>IF(A15="","",リレー申込書!R19)</f>
        <v/>
      </c>
      <c r="J15" t="str">
        <f>IF(A15="","",リレー申込書!S19)</f>
        <v/>
      </c>
      <c r="K15" t="str">
        <f>IF($A15="","",リレー申込書!AO19)</f>
        <v/>
      </c>
      <c r="L15" t="str">
        <f>IF($A15="","",リレー申込書!AP19)</f>
        <v/>
      </c>
      <c r="M15" t="str">
        <f>IF($A15="","",リレー申込書!AQ19)</f>
        <v/>
      </c>
      <c r="N15" t="str">
        <f>IF($A15="","",リレー申込書!AR19)</f>
        <v/>
      </c>
    </row>
    <row r="16" spans="1:14">
      <c r="A16" t="str">
        <f>IF(リレー申込書!E20="","",リレー申込書!Y20)</f>
        <v/>
      </c>
      <c r="B16" s="22" t="str">
        <f>IF(A16="","",チーム登録!$Q$5)</f>
        <v/>
      </c>
      <c r="C16" t="str">
        <f>IF(A16="","",チーム登録!$S$11)</f>
        <v/>
      </c>
      <c r="D16">
        <v>5</v>
      </c>
      <c r="E16" t="str">
        <f>IF(A16="","",LEFT(リレー申込書!C20,3))</f>
        <v/>
      </c>
      <c r="F16" t="str">
        <f>IF(A16="","",リレー申込書!N20)</f>
        <v/>
      </c>
      <c r="G16" s="21" t="str">
        <f t="shared" si="0"/>
        <v>240</v>
      </c>
      <c r="H16" t="str">
        <f>IF(A16="","",リレー申込書!T20)</f>
        <v/>
      </c>
      <c r="I16" t="str">
        <f>IF(A16="","",リレー申込書!R20)</f>
        <v/>
      </c>
      <c r="J16" t="str">
        <f>IF(A16="","",リレー申込書!S20)</f>
        <v/>
      </c>
      <c r="K16" t="str">
        <f>IF($A16="","",リレー申込書!AO20)</f>
        <v/>
      </c>
      <c r="L16" t="str">
        <f>IF($A16="","",リレー申込書!AP20)</f>
        <v/>
      </c>
      <c r="M16" t="str">
        <f>IF($A16="","",リレー申込書!AQ20)</f>
        <v/>
      </c>
      <c r="N16" t="str">
        <f>IF($A16="","",リレー申込書!AR20)</f>
        <v/>
      </c>
    </row>
    <row r="17" spans="1:14">
      <c r="A17" t="str">
        <f>IF(リレー申込書!E21="","",リレー申込書!Y21)</f>
        <v/>
      </c>
      <c r="B17" s="22" t="str">
        <f>IF(A17="","",チーム登録!$Q$5)</f>
        <v/>
      </c>
      <c r="C17" t="str">
        <f>IF(A17="","",チーム登録!$S$11)</f>
        <v/>
      </c>
      <c r="D17">
        <v>5</v>
      </c>
      <c r="E17" t="str">
        <f>IF(A17="","",LEFT(リレー申込書!C21,3))</f>
        <v/>
      </c>
      <c r="F17" t="str">
        <f>IF(A17="","",リレー申込書!N21)</f>
        <v/>
      </c>
      <c r="G17" s="21" t="str">
        <f t="shared" si="0"/>
        <v>240</v>
      </c>
      <c r="H17" t="str">
        <f>IF(A17="","",リレー申込書!T21)</f>
        <v/>
      </c>
      <c r="I17" t="str">
        <f>IF(A17="","",リレー申込書!R21)</f>
        <v/>
      </c>
      <c r="J17" t="str">
        <f>IF(A17="","",リレー申込書!S21)</f>
        <v/>
      </c>
      <c r="K17" t="str">
        <f>IF($A17="","",リレー申込書!AO21)</f>
        <v/>
      </c>
      <c r="L17" t="str">
        <f>IF($A17="","",リレー申込書!AP21)</f>
        <v/>
      </c>
      <c r="M17" t="str">
        <f>IF($A17="","",リレー申込書!AQ21)</f>
        <v/>
      </c>
      <c r="N17" t="str">
        <f>IF($A17="","",リレー申込書!AR21)</f>
        <v/>
      </c>
    </row>
    <row r="18" spans="1:14">
      <c r="A18" t="str">
        <f>IF(リレー申込書!E22="","",リレー申込書!Y22)</f>
        <v/>
      </c>
      <c r="B18" s="22" t="str">
        <f>IF(A18="","",チーム登録!$Q$5)</f>
        <v/>
      </c>
      <c r="C18" t="str">
        <f>IF(A18="","",チーム登録!$S$11)</f>
        <v/>
      </c>
      <c r="D18">
        <v>5</v>
      </c>
      <c r="E18" t="str">
        <f>IF(A18="","",LEFT(リレー申込書!C22,3))</f>
        <v/>
      </c>
      <c r="F18" t="str">
        <f>IF(A18="","",リレー申込書!N22)</f>
        <v/>
      </c>
      <c r="G18" s="21" t="str">
        <f t="shared" si="0"/>
        <v>240</v>
      </c>
      <c r="H18" t="str">
        <f>IF(A18="","",リレー申込書!T22)</f>
        <v/>
      </c>
      <c r="I18" t="str">
        <f>IF(A18="","",リレー申込書!R22)</f>
        <v/>
      </c>
      <c r="J18" t="str">
        <f>IF(A18="","",リレー申込書!S22)</f>
        <v/>
      </c>
      <c r="K18" t="str">
        <f>IF($A18="","",リレー申込書!AO22)</f>
        <v/>
      </c>
      <c r="L18" t="str">
        <f>IF($A18="","",リレー申込書!AP22)</f>
        <v/>
      </c>
      <c r="M18" t="str">
        <f>IF($A18="","",リレー申込書!AQ22)</f>
        <v/>
      </c>
      <c r="N18" t="str">
        <f>IF($A18="","",リレー申込書!AR22)</f>
        <v/>
      </c>
    </row>
    <row r="19" spans="1:14">
      <c r="A19" t="str">
        <f>IF(リレー申込書!E23="","",リレー申込書!Y23)</f>
        <v/>
      </c>
      <c r="B19" s="22" t="str">
        <f>IF(A19="","",チーム登録!$Q$5)</f>
        <v/>
      </c>
      <c r="C19" t="str">
        <f>IF(A19="","",チーム登録!$S$11)</f>
        <v/>
      </c>
      <c r="D19">
        <v>5</v>
      </c>
      <c r="E19" t="str">
        <f>IF(A19="","",LEFT(リレー申込書!C23,3))</f>
        <v/>
      </c>
      <c r="F19" t="str">
        <f>IF(A19="","",リレー申込書!N23)</f>
        <v/>
      </c>
      <c r="G19" s="21" t="str">
        <f t="shared" si="0"/>
        <v>240</v>
      </c>
      <c r="H19" t="str">
        <f>IF(A19="","",リレー申込書!T23)</f>
        <v/>
      </c>
      <c r="I19" t="str">
        <f>IF(A19="","",リレー申込書!R23)</f>
        <v/>
      </c>
      <c r="J19" t="str">
        <f>IF(A19="","",リレー申込書!S23)</f>
        <v/>
      </c>
      <c r="K19" t="str">
        <f>IF($A19="","",リレー申込書!AO23)</f>
        <v/>
      </c>
      <c r="L19" t="str">
        <f>IF($A19="","",リレー申込書!AP23)</f>
        <v/>
      </c>
      <c r="M19" t="str">
        <f>IF($A19="","",リレー申込書!AQ23)</f>
        <v/>
      </c>
      <c r="N19" t="str">
        <f>IF($A19="","",リレー申込書!AR23)</f>
        <v/>
      </c>
    </row>
    <row r="20" spans="1:14">
      <c r="A20" t="str">
        <f>IF(リレー申込書!E24="","",リレー申込書!Y24)</f>
        <v/>
      </c>
      <c r="B20" s="22" t="str">
        <f>IF(A20="","",チーム登録!$Q$5)</f>
        <v/>
      </c>
      <c r="C20" t="str">
        <f>IF(A20="","",チーム登録!$S$11)</f>
        <v/>
      </c>
      <c r="D20">
        <v>5</v>
      </c>
      <c r="E20" t="str">
        <f>IF(A20="","",LEFT(リレー申込書!C24,3))</f>
        <v/>
      </c>
      <c r="F20" t="str">
        <f>IF(A20="","",リレー申込書!N24)</f>
        <v/>
      </c>
      <c r="G20" s="21" t="str">
        <f t="shared" si="0"/>
        <v>240</v>
      </c>
      <c r="H20" t="str">
        <f>IF(A20="","",リレー申込書!T24)</f>
        <v/>
      </c>
      <c r="I20" t="str">
        <f>IF(A20="","",リレー申込書!R24)</f>
        <v/>
      </c>
      <c r="J20" t="str">
        <f>IF(A20="","",リレー申込書!S24)</f>
        <v/>
      </c>
      <c r="K20" t="str">
        <f>IF($A20="","",リレー申込書!AO24)</f>
        <v/>
      </c>
      <c r="L20" t="str">
        <f>IF($A20="","",リレー申込書!AP24)</f>
        <v/>
      </c>
      <c r="M20" t="str">
        <f>IF($A20="","",リレー申込書!AQ24)</f>
        <v/>
      </c>
      <c r="N20" t="str">
        <f>IF($A20="","",リレー申込書!AR24)</f>
        <v/>
      </c>
    </row>
    <row r="21" spans="1:14">
      <c r="A21" t="str">
        <f>IF(リレー申込書!E25="","",リレー申込書!Y25)</f>
        <v/>
      </c>
      <c r="B21" s="22" t="str">
        <f>IF(A21="","",チーム登録!$Q$5)</f>
        <v/>
      </c>
      <c r="C21" t="str">
        <f>IF(A21="","",チーム登録!$S$11)</f>
        <v/>
      </c>
      <c r="D21">
        <v>5</v>
      </c>
      <c r="E21" t="str">
        <f>IF(A21="","",LEFT(リレー申込書!C25,3))</f>
        <v/>
      </c>
      <c r="F21" t="str">
        <f>IF(A21="","",リレー申込書!N25)</f>
        <v/>
      </c>
      <c r="G21" s="21" t="str">
        <f t="shared" si="0"/>
        <v>240</v>
      </c>
      <c r="H21" t="str">
        <f>IF(A21="","",リレー申込書!T25)</f>
        <v/>
      </c>
      <c r="I21" t="str">
        <f>IF(A21="","",リレー申込書!R25)</f>
        <v/>
      </c>
      <c r="J21" t="str">
        <f>IF(A21="","",リレー申込書!S25)</f>
        <v/>
      </c>
      <c r="K21" t="str">
        <f>IF($A21="","",リレー申込書!AO25)</f>
        <v/>
      </c>
      <c r="L21" t="str">
        <f>IF($A21="","",リレー申込書!AP25)</f>
        <v/>
      </c>
      <c r="M21" t="str">
        <f>IF($A21="","",リレー申込書!AQ25)</f>
        <v/>
      </c>
      <c r="N21" t="str">
        <f>IF($A21="","",リレー申込書!AR25)</f>
        <v/>
      </c>
    </row>
    <row r="22" spans="1:14">
      <c r="A22" t="str">
        <f>IF(リレー申込書!E26="","",リレー申込書!Y26)</f>
        <v/>
      </c>
      <c r="B22" s="22" t="str">
        <f>IF(A22="","",チーム登録!$Q$5)</f>
        <v/>
      </c>
      <c r="C22" t="str">
        <f>IF(A22="","",チーム登録!$S$11)</f>
        <v/>
      </c>
      <c r="D22">
        <v>5</v>
      </c>
      <c r="E22" t="str">
        <f>IF(A22="","",LEFT(リレー申込書!C26,3))</f>
        <v/>
      </c>
      <c r="F22" t="str">
        <f>IF(A22="","",リレー申込書!N26)</f>
        <v/>
      </c>
      <c r="G22" s="21" t="str">
        <f t="shared" si="0"/>
        <v>240</v>
      </c>
      <c r="H22" t="str">
        <f>IF(A22="","",リレー申込書!T26)</f>
        <v/>
      </c>
      <c r="I22" t="str">
        <f>IF(A22="","",リレー申込書!R26)</f>
        <v/>
      </c>
      <c r="J22" t="str">
        <f>IF(A22="","",リレー申込書!S26)</f>
        <v/>
      </c>
      <c r="K22" t="str">
        <f>IF($A22="","",リレー申込書!AO26)</f>
        <v/>
      </c>
      <c r="L22" t="str">
        <f>IF($A22="","",リレー申込書!AP26)</f>
        <v/>
      </c>
      <c r="M22" t="str">
        <f>IF($A22="","",リレー申込書!AQ26)</f>
        <v/>
      </c>
      <c r="N22" t="str">
        <f>IF($A22="","",リレー申込書!AR26)</f>
        <v/>
      </c>
    </row>
    <row r="23" spans="1:14">
      <c r="A23" t="str">
        <f>IF(リレー申込書!E27="","",リレー申込書!Y27)</f>
        <v/>
      </c>
      <c r="B23" s="22" t="str">
        <f>IF(A23="","",チーム登録!$Q$5)</f>
        <v/>
      </c>
      <c r="C23" t="str">
        <f>IF(A23="","",チーム登録!$S$11)</f>
        <v/>
      </c>
      <c r="D23">
        <v>5</v>
      </c>
      <c r="E23" t="str">
        <f>IF(A23="","",LEFT(リレー申込書!C27,3))</f>
        <v/>
      </c>
      <c r="F23" t="str">
        <f>IF(A23="","",リレー申込書!N27)</f>
        <v/>
      </c>
      <c r="G23" s="21" t="str">
        <f t="shared" si="0"/>
        <v>240</v>
      </c>
      <c r="H23" t="str">
        <f>IF(A23="","",リレー申込書!T27)</f>
        <v/>
      </c>
      <c r="I23" t="str">
        <f>IF(A23="","",リレー申込書!R27)</f>
        <v/>
      </c>
      <c r="J23" t="str">
        <f>IF(A23="","",リレー申込書!S27)</f>
        <v/>
      </c>
      <c r="K23" t="str">
        <f>IF($A23="","",リレー申込書!AO27)</f>
        <v/>
      </c>
      <c r="L23" t="str">
        <f>IF($A23="","",リレー申込書!AP27)</f>
        <v/>
      </c>
      <c r="M23" t="str">
        <f>IF($A23="","",リレー申込書!AQ27)</f>
        <v/>
      </c>
      <c r="N23" t="str">
        <f>IF($A23="","",リレー申込書!AR27)</f>
        <v/>
      </c>
    </row>
    <row r="24" spans="1:14">
      <c r="A24" t="str">
        <f>IF(リレー申込書!E28="","",リレー申込書!Y28)</f>
        <v/>
      </c>
      <c r="B24" s="22" t="str">
        <f>IF(A24="","",チーム登録!$Q$5)</f>
        <v/>
      </c>
      <c r="C24" t="str">
        <f>IF(A24="","",チーム登録!$S$11)</f>
        <v/>
      </c>
      <c r="D24">
        <v>5</v>
      </c>
      <c r="E24" t="str">
        <f>IF(A24="","",LEFT(リレー申込書!C28,3))</f>
        <v/>
      </c>
      <c r="F24" t="str">
        <f>IF(A24="","",リレー申込書!N28)</f>
        <v/>
      </c>
      <c r="G24" s="21" t="str">
        <f t="shared" si="0"/>
        <v>240</v>
      </c>
      <c r="H24" t="str">
        <f>IF(A24="","",リレー申込書!T28)</f>
        <v/>
      </c>
      <c r="I24" t="str">
        <f>IF(A24="","",リレー申込書!R28)</f>
        <v/>
      </c>
      <c r="J24" t="str">
        <f>IF(A24="","",リレー申込書!S28)</f>
        <v/>
      </c>
      <c r="K24" t="str">
        <f>IF($A24="","",リレー申込書!AO28)</f>
        <v/>
      </c>
      <c r="L24" t="str">
        <f>IF($A24="","",リレー申込書!AP28)</f>
        <v/>
      </c>
      <c r="M24" t="str">
        <f>IF($A24="","",リレー申込書!AQ28)</f>
        <v/>
      </c>
      <c r="N24" t="str">
        <f>IF($A24="","",リレー申込書!AR28)</f>
        <v/>
      </c>
    </row>
    <row r="25" spans="1:14">
      <c r="A25" t="str">
        <f>IF(リレー申込書!E29="","",リレー申込書!Y29)</f>
        <v/>
      </c>
      <c r="B25" s="22" t="str">
        <f>IF(A25="","",チーム登録!$Q$5)</f>
        <v/>
      </c>
      <c r="C25" t="str">
        <f>IF(A25="","",チーム登録!$S$11)</f>
        <v/>
      </c>
      <c r="D25">
        <v>5</v>
      </c>
      <c r="E25" t="str">
        <f>IF(A25="","",LEFT(リレー申込書!C29,3))</f>
        <v/>
      </c>
      <c r="F25" t="str">
        <f>IF(A25="","",リレー申込書!N29)</f>
        <v/>
      </c>
      <c r="G25" s="21" t="str">
        <f t="shared" si="0"/>
        <v>240</v>
      </c>
      <c r="H25" t="str">
        <f>IF(A25="","",リレー申込書!T29)</f>
        <v/>
      </c>
      <c r="I25" t="str">
        <f>IF(A25="","",リレー申込書!R29)</f>
        <v/>
      </c>
      <c r="J25" t="str">
        <f>IF(A25="","",リレー申込書!S29)</f>
        <v/>
      </c>
      <c r="K25" t="str">
        <f>IF($A25="","",リレー申込書!AO29)</f>
        <v/>
      </c>
      <c r="L25" t="str">
        <f>IF($A25="","",リレー申込書!AP29)</f>
        <v/>
      </c>
      <c r="M25" t="str">
        <f>IF($A25="","",リレー申込書!AQ29)</f>
        <v/>
      </c>
      <c r="N25" t="str">
        <f>IF($A25="","",リレー申込書!AR29)</f>
        <v/>
      </c>
    </row>
    <row r="26" spans="1:14">
      <c r="A26" t="str">
        <f>IF(リレー申込書!E30="","",リレー申込書!Y30)</f>
        <v/>
      </c>
      <c r="B26" s="22" t="str">
        <f>IF(A26="","",チーム登録!$Q$5)</f>
        <v/>
      </c>
      <c r="C26" t="str">
        <f>IF(A26="","",チーム登録!$S$11)</f>
        <v/>
      </c>
      <c r="D26">
        <v>5</v>
      </c>
      <c r="E26" t="str">
        <f>IF(A26="","",LEFT(リレー申込書!C30,3))</f>
        <v/>
      </c>
      <c r="F26" t="str">
        <f>IF(A26="","",リレー申込書!N30)</f>
        <v/>
      </c>
      <c r="G26" s="21" t="str">
        <f t="shared" si="0"/>
        <v>240</v>
      </c>
      <c r="H26" t="str">
        <f>IF(A26="","",リレー申込書!T30)</f>
        <v/>
      </c>
      <c r="I26" t="str">
        <f>IF(A26="","",リレー申込書!R30)</f>
        <v/>
      </c>
      <c r="J26" t="str">
        <f>IF(A26="","",リレー申込書!S30)</f>
        <v/>
      </c>
      <c r="K26" t="str">
        <f>IF($A26="","",リレー申込書!AO30)</f>
        <v/>
      </c>
      <c r="L26" t="str">
        <f>IF($A26="","",リレー申込書!AP30)</f>
        <v/>
      </c>
      <c r="M26" t="str">
        <f>IF($A26="","",リレー申込書!AQ30)</f>
        <v/>
      </c>
      <c r="N26" t="str">
        <f>IF($A26="","",リレー申込書!AR30)</f>
        <v/>
      </c>
    </row>
    <row r="27" spans="1:14">
      <c r="A27" t="str">
        <f>IF(リレー申込書!E31="","",リレー申込書!Y31)</f>
        <v/>
      </c>
      <c r="B27" s="22" t="str">
        <f>IF(A27="","",チーム登録!$Q$5)</f>
        <v/>
      </c>
      <c r="C27" t="str">
        <f>IF(A27="","",チーム登録!$S$11)</f>
        <v/>
      </c>
      <c r="D27">
        <v>5</v>
      </c>
      <c r="E27" t="str">
        <f>IF(A27="","",LEFT(リレー申込書!C31,3))</f>
        <v/>
      </c>
      <c r="F27" t="str">
        <f>IF(A27="","",リレー申込書!N31)</f>
        <v/>
      </c>
      <c r="G27" s="21" t="str">
        <f t="shared" si="0"/>
        <v>240</v>
      </c>
      <c r="H27" t="str">
        <f>IF(A27="","",リレー申込書!T31)</f>
        <v/>
      </c>
      <c r="I27" t="str">
        <f>IF(A27="","",リレー申込書!R31)</f>
        <v/>
      </c>
      <c r="J27" t="str">
        <f>IF(A27="","",リレー申込書!S31)</f>
        <v/>
      </c>
      <c r="K27" t="str">
        <f>IF($A27="","",リレー申込書!AO31)</f>
        <v/>
      </c>
      <c r="L27" t="str">
        <f>IF($A27="","",リレー申込書!AP31)</f>
        <v/>
      </c>
      <c r="M27" t="str">
        <f>IF($A27="","",リレー申込書!AQ31)</f>
        <v/>
      </c>
      <c r="N27" t="str">
        <f>IF($A27="","",リレー申込書!AR31)</f>
        <v/>
      </c>
    </row>
    <row r="28" spans="1:14">
      <c r="A28" t="str">
        <f>IF(リレー申込書!E32="","",リレー申込書!Y32)</f>
        <v/>
      </c>
      <c r="B28" s="22" t="str">
        <f>IF(A28="","",チーム登録!$Q$5)</f>
        <v/>
      </c>
      <c r="C28" t="str">
        <f>IF(A28="","",チーム登録!$S$11)</f>
        <v/>
      </c>
      <c r="D28">
        <v>5</v>
      </c>
      <c r="E28" t="str">
        <f>IF(A28="","",LEFT(リレー申込書!C32,3))</f>
        <v/>
      </c>
      <c r="F28" t="str">
        <f>IF(A28="","",リレー申込書!N32)</f>
        <v/>
      </c>
      <c r="G28" s="21" t="str">
        <f t="shared" si="0"/>
        <v>240</v>
      </c>
      <c r="H28" t="str">
        <f>IF(A28="","",リレー申込書!T32)</f>
        <v/>
      </c>
      <c r="I28" t="str">
        <f>IF(A28="","",リレー申込書!R32)</f>
        <v/>
      </c>
      <c r="J28" t="str">
        <f>IF(A28="","",リレー申込書!S32)</f>
        <v/>
      </c>
      <c r="K28" t="str">
        <f>IF($A28="","",リレー申込書!AO32)</f>
        <v/>
      </c>
      <c r="L28" t="str">
        <f>IF($A28="","",リレー申込書!AP32)</f>
        <v/>
      </c>
      <c r="M28" t="str">
        <f>IF($A28="","",リレー申込書!AQ32)</f>
        <v/>
      </c>
      <c r="N28" t="str">
        <f>IF($A28="","",リレー申込書!AR32)</f>
        <v/>
      </c>
    </row>
    <row r="29" spans="1:14">
      <c r="A29" t="str">
        <f>IF(リレー申込書!E33="","",リレー申込書!Y33)</f>
        <v/>
      </c>
      <c r="B29" s="22" t="str">
        <f>IF(A29="","",チーム登録!$Q$5)</f>
        <v/>
      </c>
      <c r="C29" t="str">
        <f>IF(A29="","",チーム登録!$S$11)</f>
        <v/>
      </c>
      <c r="D29">
        <v>5</v>
      </c>
      <c r="E29" t="str">
        <f>IF(A29="","",LEFT(リレー申込書!C33,3))</f>
        <v/>
      </c>
      <c r="F29" t="str">
        <f>IF(A29="","",リレー申込書!N33)</f>
        <v/>
      </c>
      <c r="G29" s="21" t="str">
        <f t="shared" si="0"/>
        <v>240</v>
      </c>
      <c r="H29" t="str">
        <f>IF(A29="","",リレー申込書!T33)</f>
        <v/>
      </c>
      <c r="I29" t="str">
        <f>IF(A29="","",リレー申込書!R33)</f>
        <v/>
      </c>
      <c r="J29" t="str">
        <f>IF(A29="","",リレー申込書!S33)</f>
        <v/>
      </c>
      <c r="K29" t="str">
        <f>IF($A29="","",リレー申込書!AO33)</f>
        <v/>
      </c>
      <c r="L29" t="str">
        <f>IF($A29="","",リレー申込書!AP33)</f>
        <v/>
      </c>
      <c r="M29" t="str">
        <f>IF($A29="","",リレー申込書!AQ33)</f>
        <v/>
      </c>
      <c r="N29" t="str">
        <f>IF($A29="","",リレー申込書!AR33)</f>
        <v/>
      </c>
    </row>
    <row r="30" spans="1:14">
      <c r="A30" t="str">
        <f>IF(リレー申込書!E34="","",リレー申込書!Y34)</f>
        <v/>
      </c>
      <c r="B30" s="22" t="str">
        <f>IF(A30="","",チーム登録!$Q$5)</f>
        <v/>
      </c>
      <c r="C30" t="str">
        <f>IF(A30="","",チーム登録!$S$11)</f>
        <v/>
      </c>
      <c r="D30">
        <v>5</v>
      </c>
      <c r="E30" t="str">
        <f>IF(A30="","",LEFT(リレー申込書!C34,3))</f>
        <v/>
      </c>
      <c r="F30" t="str">
        <f>IF(A30="","",リレー申込書!N34)</f>
        <v/>
      </c>
      <c r="G30" s="21" t="str">
        <f t="shared" si="0"/>
        <v>240</v>
      </c>
      <c r="H30" t="str">
        <f>IF(A30="","",リレー申込書!T34)</f>
        <v/>
      </c>
      <c r="I30" t="str">
        <f>IF(A30="","",リレー申込書!R34)</f>
        <v/>
      </c>
      <c r="J30" t="str">
        <f>IF(A30="","",リレー申込書!S34)</f>
        <v/>
      </c>
      <c r="K30" t="str">
        <f>IF($A30="","",リレー申込書!AO34)</f>
        <v/>
      </c>
      <c r="L30" t="str">
        <f>IF($A30="","",リレー申込書!AP34)</f>
        <v/>
      </c>
      <c r="M30" t="str">
        <f>IF($A30="","",リレー申込書!AQ34)</f>
        <v/>
      </c>
      <c r="N30" t="str">
        <f>IF($A30="","",リレー申込書!AR34)</f>
        <v/>
      </c>
    </row>
    <row r="31" spans="1:14">
      <c r="A31" t="str">
        <f>IF(リレー申込書!E35="","",リレー申込書!Y35)</f>
        <v/>
      </c>
      <c r="B31" s="22" t="str">
        <f>IF(A31="","",チーム登録!$Q$5)</f>
        <v/>
      </c>
      <c r="C31" t="str">
        <f>IF(A31="","",チーム登録!$S$11)</f>
        <v/>
      </c>
      <c r="D31">
        <v>5</v>
      </c>
      <c r="E31" t="str">
        <f>IF(A31="","",LEFT(リレー申込書!C35,3))</f>
        <v/>
      </c>
      <c r="F31" t="str">
        <f>IF(A31="","",リレー申込書!N35)</f>
        <v/>
      </c>
      <c r="G31" s="21" t="str">
        <f t="shared" si="0"/>
        <v>240</v>
      </c>
      <c r="H31" t="str">
        <f>IF(A31="","",リレー申込書!T35)</f>
        <v/>
      </c>
      <c r="I31" t="str">
        <f>IF(A31="","",リレー申込書!R35)</f>
        <v/>
      </c>
      <c r="J31" t="str">
        <f>IF(A31="","",リレー申込書!S35)</f>
        <v/>
      </c>
      <c r="K31" t="str">
        <f>IF($A31="","",リレー申込書!AO35)</f>
        <v/>
      </c>
      <c r="L31" t="str">
        <f>IF($A31="","",リレー申込書!AP35)</f>
        <v/>
      </c>
      <c r="M31" t="str">
        <f>IF($A31="","",リレー申込書!AQ35)</f>
        <v/>
      </c>
      <c r="N31" t="str">
        <f>IF($A31="","",リレー申込書!AR35)</f>
        <v/>
      </c>
    </row>
    <row r="32" spans="1:14">
      <c r="A32" t="str">
        <f>IF(リレー申込書!E36="","",リレー申込書!Y36)</f>
        <v/>
      </c>
      <c r="B32" s="22" t="str">
        <f>IF(A32="","",チーム登録!$Q$5)</f>
        <v/>
      </c>
      <c r="C32" t="str">
        <f>IF(A32="","",チーム登録!$S$11)</f>
        <v/>
      </c>
      <c r="D32">
        <v>5</v>
      </c>
      <c r="E32" t="str">
        <f>IF(A32="","",LEFT(リレー申込書!C36,3))</f>
        <v/>
      </c>
      <c r="F32" t="str">
        <f>IF(A32="","",リレー申込書!N36)</f>
        <v/>
      </c>
      <c r="G32" s="21" t="str">
        <f t="shared" si="0"/>
        <v>240</v>
      </c>
      <c r="H32" t="str">
        <f>IF(A32="","",リレー申込書!T36)</f>
        <v/>
      </c>
      <c r="I32" t="str">
        <f>IF(A32="","",リレー申込書!R36)</f>
        <v/>
      </c>
      <c r="J32" t="str">
        <f>IF(A32="","",リレー申込書!S36)</f>
        <v/>
      </c>
      <c r="K32" t="str">
        <f>IF($A32="","",リレー申込書!AO36)</f>
        <v/>
      </c>
      <c r="L32" t="str">
        <f>IF($A32="","",リレー申込書!AP36)</f>
        <v/>
      </c>
      <c r="M32" t="str">
        <f>IF($A32="","",リレー申込書!AQ36)</f>
        <v/>
      </c>
      <c r="N32" t="str">
        <f>IF($A32="","",リレー申込書!AR36)</f>
        <v/>
      </c>
    </row>
    <row r="33" spans="1:14">
      <c r="A33" t="str">
        <f>IF(リレー申込書!E37="","",リレー申込書!Y37)</f>
        <v/>
      </c>
      <c r="B33" s="22" t="str">
        <f>IF(A33="","",チーム登録!$Q$5)</f>
        <v/>
      </c>
      <c r="C33" t="str">
        <f>IF(A33="","",チーム登録!$S$11)</f>
        <v/>
      </c>
      <c r="D33">
        <v>5</v>
      </c>
      <c r="E33" t="str">
        <f>IF(A33="","",LEFT(リレー申込書!C37,3))</f>
        <v/>
      </c>
      <c r="F33" t="str">
        <f>IF(A33="","",リレー申込書!N37)</f>
        <v/>
      </c>
      <c r="G33" s="21" t="str">
        <f t="shared" si="0"/>
        <v>240</v>
      </c>
      <c r="H33" t="str">
        <f>IF(A33="","",リレー申込書!T37)</f>
        <v/>
      </c>
      <c r="I33" t="str">
        <f>IF(A33="","",リレー申込書!R37)</f>
        <v/>
      </c>
      <c r="J33" t="str">
        <f>IF(A33="","",リレー申込書!S37)</f>
        <v/>
      </c>
      <c r="K33" t="str">
        <f>IF($A33="","",リレー申込書!AO37)</f>
        <v/>
      </c>
      <c r="L33" t="str">
        <f>IF($A33="","",リレー申込書!AP37)</f>
        <v/>
      </c>
      <c r="M33" t="str">
        <f>IF($A33="","",リレー申込書!AQ37)</f>
        <v/>
      </c>
      <c r="N33" t="str">
        <f>IF($A33="","",リレー申込書!AR37)</f>
        <v/>
      </c>
    </row>
    <row r="34" spans="1:14">
      <c r="A34" t="str">
        <f>IF(リレー申込書!E38="","",リレー申込書!Y38)</f>
        <v/>
      </c>
      <c r="B34" s="22" t="str">
        <f>IF(A34="","",チーム登録!$Q$5)</f>
        <v/>
      </c>
      <c r="C34" t="str">
        <f>IF(A34="","",チーム登録!$S$11)</f>
        <v/>
      </c>
      <c r="D34">
        <v>5</v>
      </c>
      <c r="E34" t="str">
        <f>IF(A34="","",LEFT(リレー申込書!C38,3))</f>
        <v/>
      </c>
      <c r="F34" t="str">
        <f>IF(A34="","",リレー申込書!N38)</f>
        <v/>
      </c>
      <c r="G34" s="21" t="str">
        <f t="shared" si="0"/>
        <v>240</v>
      </c>
      <c r="H34" t="str">
        <f>IF(A34="","",リレー申込書!T38)</f>
        <v/>
      </c>
      <c r="I34" t="str">
        <f>IF(A34="","",リレー申込書!R38)</f>
        <v/>
      </c>
      <c r="J34" t="str">
        <f>IF(A34="","",リレー申込書!S38)</f>
        <v/>
      </c>
      <c r="K34" t="str">
        <f>IF($A34="","",リレー申込書!AO38)</f>
        <v/>
      </c>
      <c r="L34" t="str">
        <f>IF($A34="","",リレー申込書!AP38)</f>
        <v/>
      </c>
      <c r="M34" t="str">
        <f>IF($A34="","",リレー申込書!AQ38)</f>
        <v/>
      </c>
      <c r="N34" t="str">
        <f>IF($A34="","",リレー申込書!AR38)</f>
        <v/>
      </c>
    </row>
    <row r="35" spans="1:14">
      <c r="A35" t="str">
        <f>IF(リレー申込書!E39="","",リレー申込書!Y39)</f>
        <v/>
      </c>
      <c r="B35" s="22" t="str">
        <f>IF(A35="","",チーム登録!$Q$5)</f>
        <v/>
      </c>
      <c r="C35" t="str">
        <f>IF(A35="","",チーム登録!$S$11)</f>
        <v/>
      </c>
      <c r="D35">
        <v>5</v>
      </c>
      <c r="E35" t="str">
        <f>IF(A35="","",LEFT(リレー申込書!C39,3))</f>
        <v/>
      </c>
      <c r="F35" t="str">
        <f>IF(A35="","",リレー申込書!N39)</f>
        <v/>
      </c>
      <c r="G35" s="21" t="str">
        <f t="shared" si="0"/>
        <v>240</v>
      </c>
      <c r="H35" t="str">
        <f>IF(A35="","",リレー申込書!T39)</f>
        <v/>
      </c>
      <c r="I35" t="str">
        <f>IF(A35="","",リレー申込書!R39)</f>
        <v/>
      </c>
      <c r="J35" t="str">
        <f>IF(A35="","",リレー申込書!S39)</f>
        <v/>
      </c>
      <c r="K35" t="str">
        <f>IF($A35="","",リレー申込書!AO39)</f>
        <v/>
      </c>
      <c r="L35" t="str">
        <f>IF($A35="","",リレー申込書!AP39)</f>
        <v/>
      </c>
      <c r="M35" t="str">
        <f>IF($A35="","",リレー申込書!AQ39)</f>
        <v/>
      </c>
      <c r="N35" t="str">
        <f>IF($A35="","",リレー申込書!AR39)</f>
        <v/>
      </c>
    </row>
    <row r="36" spans="1:14">
      <c r="A36" t="str">
        <f>IF(リレー申込書!E40="","",リレー申込書!Y40)</f>
        <v/>
      </c>
      <c r="B36" s="22" t="str">
        <f>IF(A36="","",チーム登録!$Q$5)</f>
        <v/>
      </c>
      <c r="C36" t="str">
        <f>IF(A36="","",チーム登録!$S$11)</f>
        <v/>
      </c>
      <c r="D36">
        <v>5</v>
      </c>
      <c r="E36" t="str">
        <f>IF(A36="","",LEFT(リレー申込書!C40,3))</f>
        <v/>
      </c>
      <c r="F36" t="str">
        <f>IF(A36="","",リレー申込書!N40)</f>
        <v/>
      </c>
      <c r="G36" s="21" t="str">
        <f t="shared" si="0"/>
        <v>240</v>
      </c>
      <c r="H36" t="str">
        <f>IF(A36="","",リレー申込書!T40)</f>
        <v/>
      </c>
      <c r="I36" t="str">
        <f>IF(A36="","",リレー申込書!R40)</f>
        <v/>
      </c>
      <c r="J36" t="str">
        <f>IF(A36="","",リレー申込書!S40)</f>
        <v/>
      </c>
      <c r="K36" t="str">
        <f>IF($A36="","",リレー申込書!AO40)</f>
        <v/>
      </c>
      <c r="L36" t="str">
        <f>IF($A36="","",リレー申込書!AP40)</f>
        <v/>
      </c>
      <c r="M36" t="str">
        <f>IF($A36="","",リレー申込書!AQ40)</f>
        <v/>
      </c>
      <c r="N36" t="str">
        <f>IF($A36="","",リレー申込書!AR40)</f>
        <v/>
      </c>
    </row>
    <row r="37" spans="1:14">
      <c r="A37" t="str">
        <f>IF(リレー申込書!E41="","",リレー申込書!Y41)</f>
        <v/>
      </c>
      <c r="B37" s="22" t="str">
        <f>IF(A37="","",チーム登録!$Q$5)</f>
        <v/>
      </c>
      <c r="C37" t="str">
        <f>IF(A37="","",チーム登録!$S$11)</f>
        <v/>
      </c>
      <c r="D37">
        <v>5</v>
      </c>
      <c r="E37" t="str">
        <f>IF(A37="","",LEFT(リレー申込書!C41,3))</f>
        <v/>
      </c>
      <c r="F37" t="str">
        <f>IF(A37="","",リレー申込書!N41)</f>
        <v/>
      </c>
      <c r="G37" s="21" t="str">
        <f t="shared" si="0"/>
        <v>240</v>
      </c>
      <c r="H37" t="str">
        <f>IF(A37="","",リレー申込書!T41)</f>
        <v/>
      </c>
      <c r="I37" t="str">
        <f>IF(A37="","",リレー申込書!R41)</f>
        <v/>
      </c>
      <c r="J37" t="str">
        <f>IF(A37="","",リレー申込書!S41)</f>
        <v/>
      </c>
      <c r="K37" t="str">
        <f>IF($A37="","",リレー申込書!AO41)</f>
        <v/>
      </c>
      <c r="L37" t="str">
        <f>IF($A37="","",リレー申込書!AP41)</f>
        <v/>
      </c>
      <c r="M37" t="str">
        <f>IF($A37="","",リレー申込書!AQ41)</f>
        <v/>
      </c>
      <c r="N37" t="str">
        <f>IF($A37="","",リレー申込書!AR41)</f>
        <v/>
      </c>
    </row>
    <row r="38" spans="1:14">
      <c r="A38" t="str">
        <f>IF(リレー申込書!E42="","",リレー申込書!Y42)</f>
        <v/>
      </c>
      <c r="B38" s="22" t="str">
        <f>IF(A38="","",チーム登録!$Q$5)</f>
        <v/>
      </c>
      <c r="C38" t="str">
        <f>IF(A38="","",チーム登録!$S$11)</f>
        <v/>
      </c>
      <c r="D38">
        <v>5</v>
      </c>
      <c r="E38" t="str">
        <f>IF(A38="","",LEFT(リレー申込書!C42,3))</f>
        <v/>
      </c>
      <c r="F38" t="str">
        <f>IF(A38="","",リレー申込書!N42)</f>
        <v/>
      </c>
      <c r="G38" s="21" t="str">
        <f t="shared" si="0"/>
        <v>240</v>
      </c>
      <c r="H38" t="str">
        <f>IF(A38="","",リレー申込書!T42)</f>
        <v/>
      </c>
      <c r="I38" t="str">
        <f>IF(A38="","",リレー申込書!R42)</f>
        <v/>
      </c>
      <c r="J38" t="str">
        <f>IF(A38="","",リレー申込書!S42)</f>
        <v/>
      </c>
      <c r="K38" t="str">
        <f>IF($A38="","",リレー申込書!AO42)</f>
        <v/>
      </c>
      <c r="L38" t="str">
        <f>IF($A38="","",リレー申込書!AP42)</f>
        <v/>
      </c>
      <c r="M38" t="str">
        <f>IF($A38="","",リレー申込書!AQ42)</f>
        <v/>
      </c>
      <c r="N38" t="str">
        <f>IF($A38="","",リレー申込書!AR42)</f>
        <v/>
      </c>
    </row>
    <row r="39" spans="1:14">
      <c r="A39" t="str">
        <f>IF(リレー申込書!E43="","",リレー申込書!Y43)</f>
        <v/>
      </c>
      <c r="B39" s="22" t="str">
        <f>IF(A39="","",チーム登録!$Q$5)</f>
        <v/>
      </c>
      <c r="C39" t="str">
        <f>IF(A39="","",チーム登録!$S$11)</f>
        <v/>
      </c>
      <c r="D39">
        <v>5</v>
      </c>
      <c r="E39" t="str">
        <f>IF(A39="","",LEFT(リレー申込書!C43,3))</f>
        <v/>
      </c>
      <c r="F39" t="str">
        <f>IF(A39="","",リレー申込書!N43)</f>
        <v/>
      </c>
      <c r="G39" s="21" t="str">
        <f t="shared" si="0"/>
        <v>240</v>
      </c>
      <c r="H39" t="str">
        <f>IF(A39="","",リレー申込書!T43)</f>
        <v/>
      </c>
      <c r="I39" t="str">
        <f>IF(A39="","",リレー申込書!R43)</f>
        <v/>
      </c>
      <c r="J39" t="str">
        <f>IF(A39="","",リレー申込書!S43)</f>
        <v/>
      </c>
      <c r="K39" t="str">
        <f>IF($A39="","",リレー申込書!AO43)</f>
        <v/>
      </c>
      <c r="L39" t="str">
        <f>IF($A39="","",リレー申込書!AP43)</f>
        <v/>
      </c>
      <c r="M39" t="str">
        <f>IF($A39="","",リレー申込書!AQ43)</f>
        <v/>
      </c>
      <c r="N39" t="str">
        <f>IF($A39="","",リレー申込書!AR43)</f>
        <v/>
      </c>
    </row>
    <row r="40" spans="1:14">
      <c r="A40" t="str">
        <f>IF(リレー申込書!E44="","",リレー申込書!Y44)</f>
        <v/>
      </c>
      <c r="B40" s="22" t="str">
        <f>IF(A40="","",チーム登録!$Q$5)</f>
        <v/>
      </c>
      <c r="C40" t="str">
        <f>IF(A40="","",チーム登録!$S$11)</f>
        <v/>
      </c>
      <c r="D40">
        <v>5</v>
      </c>
      <c r="E40" t="str">
        <f>IF(A40="","",LEFT(リレー申込書!C44,3))</f>
        <v/>
      </c>
      <c r="F40" t="str">
        <f>IF(A40="","",リレー申込書!N44)</f>
        <v/>
      </c>
      <c r="G40" s="21" t="str">
        <f t="shared" si="0"/>
        <v>240</v>
      </c>
      <c r="H40" t="str">
        <f>IF(A40="","",リレー申込書!T44)</f>
        <v/>
      </c>
      <c r="I40" t="str">
        <f>IF(A40="","",リレー申込書!R44)</f>
        <v/>
      </c>
      <c r="J40" t="str">
        <f>IF(A40="","",リレー申込書!S44)</f>
        <v/>
      </c>
      <c r="K40" t="str">
        <f>IF($A40="","",リレー申込書!AO44)</f>
        <v/>
      </c>
      <c r="L40" t="str">
        <f>IF($A40="","",リレー申込書!AP44)</f>
        <v/>
      </c>
      <c r="M40" t="str">
        <f>IF($A40="","",リレー申込書!AQ44)</f>
        <v/>
      </c>
      <c r="N40" t="str">
        <f>IF($A40="","",リレー申込書!AR44)</f>
        <v/>
      </c>
    </row>
    <row r="41" spans="1:14">
      <c r="A41" t="str">
        <f>IF(リレー申込書!E45="","",リレー申込書!Y45)</f>
        <v/>
      </c>
      <c r="B41" s="22" t="str">
        <f>IF(A41="","",チーム登録!$Q$5)</f>
        <v/>
      </c>
      <c r="C41" t="str">
        <f>IF(A41="","",チーム登録!$S$11)</f>
        <v/>
      </c>
      <c r="D41">
        <v>5</v>
      </c>
      <c r="E41" t="str">
        <f>IF(A41="","",LEFT(リレー申込書!C45,3))</f>
        <v/>
      </c>
      <c r="F41" t="str">
        <f>IF(A41="","",リレー申込書!N45)</f>
        <v/>
      </c>
      <c r="G41" s="21" t="str">
        <f t="shared" si="0"/>
        <v>240</v>
      </c>
      <c r="H41" t="str">
        <f>IF(A41="","",リレー申込書!T45)</f>
        <v/>
      </c>
      <c r="I41" t="str">
        <f>IF(A41="","",リレー申込書!R45)</f>
        <v/>
      </c>
      <c r="J41" t="str">
        <f>IF(A41="","",リレー申込書!S45)</f>
        <v/>
      </c>
      <c r="K41" t="str">
        <f>IF($A41="","",リレー申込書!AO45)</f>
        <v/>
      </c>
      <c r="L41" t="str">
        <f>IF($A41="","",リレー申込書!AP45)</f>
        <v/>
      </c>
      <c r="M41" t="str">
        <f>IF($A41="","",リレー申込書!AQ45)</f>
        <v/>
      </c>
      <c r="N41" t="str">
        <f>IF($A41="","",リレー申込書!AR45)</f>
        <v/>
      </c>
    </row>
    <row r="42" spans="1:14">
      <c r="A42" t="str">
        <f>IF(リレー申込書!E46="","",リレー申込書!Y46)</f>
        <v/>
      </c>
      <c r="B42" s="22" t="str">
        <f>IF(A42="","",チーム登録!$Q$5)</f>
        <v/>
      </c>
      <c r="C42" t="str">
        <f>IF(A42="","",チーム登録!$S$11)</f>
        <v/>
      </c>
      <c r="D42">
        <v>5</v>
      </c>
      <c r="E42" t="str">
        <f>IF(A42="","",LEFT(リレー申込書!C46,3))</f>
        <v/>
      </c>
      <c r="F42" t="str">
        <f>IF(A42="","",リレー申込書!N46)</f>
        <v/>
      </c>
      <c r="G42" s="21" t="str">
        <f t="shared" si="0"/>
        <v>240</v>
      </c>
      <c r="H42" t="str">
        <f>IF(A42="","",リレー申込書!T46)</f>
        <v/>
      </c>
      <c r="I42" t="str">
        <f>IF(A42="","",リレー申込書!R46)</f>
        <v/>
      </c>
      <c r="J42" t="str">
        <f>IF(A42="","",リレー申込書!S46)</f>
        <v/>
      </c>
      <c r="K42" t="str">
        <f>IF($A42="","",リレー申込書!AO46)</f>
        <v/>
      </c>
      <c r="L42" t="str">
        <f>IF($A42="","",リレー申込書!AP46)</f>
        <v/>
      </c>
      <c r="M42" t="str">
        <f>IF($A42="","",リレー申込書!AQ46)</f>
        <v/>
      </c>
      <c r="N42" t="str">
        <f>IF($A42="","",リレー申込書!AR46)</f>
        <v/>
      </c>
    </row>
    <row r="43" spans="1:14">
      <c r="A43" t="str">
        <f>IF(リレー申込書!E47="","",リレー申込書!Y47)</f>
        <v/>
      </c>
      <c r="B43" s="22" t="str">
        <f>IF(A43="","",チーム登録!$Q$5)</f>
        <v/>
      </c>
      <c r="C43" t="str">
        <f>IF(A43="","",チーム登録!$S$11)</f>
        <v/>
      </c>
      <c r="D43">
        <v>5</v>
      </c>
      <c r="E43" t="str">
        <f>IF(A43="","",LEFT(リレー申込書!C47,3))</f>
        <v/>
      </c>
      <c r="F43" t="str">
        <f>IF(A43="","",リレー申込書!N47)</f>
        <v/>
      </c>
      <c r="G43" s="21" t="str">
        <f t="shared" si="0"/>
        <v>240</v>
      </c>
      <c r="H43" t="str">
        <f>IF(A43="","",リレー申込書!T47)</f>
        <v/>
      </c>
      <c r="I43" t="str">
        <f>IF(A43="","",リレー申込書!R47)</f>
        <v/>
      </c>
      <c r="J43" t="str">
        <f>IF(A43="","",リレー申込書!S47)</f>
        <v/>
      </c>
      <c r="K43" t="str">
        <f>IF($A43="","",リレー申込書!AO47)</f>
        <v/>
      </c>
      <c r="L43" t="str">
        <f>IF($A43="","",リレー申込書!AP47)</f>
        <v/>
      </c>
      <c r="M43" t="str">
        <f>IF($A43="","",リレー申込書!AQ47)</f>
        <v/>
      </c>
      <c r="N43" t="str">
        <f>IF($A43="","",リレー申込書!AR47)</f>
        <v/>
      </c>
    </row>
    <row r="44" spans="1:14">
      <c r="A44" t="str">
        <f>IF(リレー申込書!E48="","",リレー申込書!Y48)</f>
        <v/>
      </c>
      <c r="B44" s="22" t="str">
        <f>IF(A44="","",チーム登録!$Q$5)</f>
        <v/>
      </c>
      <c r="C44" t="str">
        <f>IF(A44="","",チーム登録!$S$11)</f>
        <v/>
      </c>
      <c r="D44">
        <v>5</v>
      </c>
      <c r="E44" t="str">
        <f>IF(A44="","",LEFT(リレー申込書!C48,3))</f>
        <v/>
      </c>
      <c r="F44" t="str">
        <f>IF(A44="","",リレー申込書!N48)</f>
        <v/>
      </c>
      <c r="G44" s="21" t="str">
        <f t="shared" si="0"/>
        <v>240</v>
      </c>
      <c r="H44" t="str">
        <f>IF(A44="","",リレー申込書!T48)</f>
        <v/>
      </c>
      <c r="I44" t="str">
        <f>IF(A44="","",リレー申込書!R48)</f>
        <v/>
      </c>
      <c r="J44" t="str">
        <f>IF(A44="","",リレー申込書!S48)</f>
        <v/>
      </c>
      <c r="K44" t="str">
        <f>IF($A44="","",リレー申込書!AO48)</f>
        <v/>
      </c>
      <c r="L44" t="str">
        <f>IF($A44="","",リレー申込書!AP48)</f>
        <v/>
      </c>
      <c r="M44" t="str">
        <f>IF($A44="","",リレー申込書!AQ48)</f>
        <v/>
      </c>
      <c r="N44" t="str">
        <f>IF($A44="","",リレー申込書!AR48)</f>
        <v/>
      </c>
    </row>
    <row r="45" spans="1:14">
      <c r="A45" t="str">
        <f>IF(リレー申込書!E49="","",リレー申込書!Y49)</f>
        <v/>
      </c>
      <c r="B45" s="22" t="str">
        <f>IF(A45="","",チーム登録!$Q$5)</f>
        <v/>
      </c>
      <c r="C45" t="str">
        <f>IF(A45="","",チーム登録!$S$11)</f>
        <v/>
      </c>
      <c r="D45">
        <v>5</v>
      </c>
      <c r="E45" t="str">
        <f>IF(A45="","",LEFT(リレー申込書!C49,3))</f>
        <v/>
      </c>
      <c r="F45" t="str">
        <f>IF(A45="","",リレー申込書!N49)</f>
        <v/>
      </c>
      <c r="G45" s="21" t="str">
        <f t="shared" si="0"/>
        <v>240</v>
      </c>
      <c r="H45" t="str">
        <f>IF(A45="","",リレー申込書!T49)</f>
        <v/>
      </c>
      <c r="I45" t="str">
        <f>IF(A45="","",リレー申込書!R49)</f>
        <v/>
      </c>
      <c r="J45" t="str">
        <f>IF(A45="","",リレー申込書!S49)</f>
        <v/>
      </c>
      <c r="K45" t="str">
        <f>IF($A45="","",リレー申込書!AO49)</f>
        <v/>
      </c>
      <c r="L45" t="str">
        <f>IF($A45="","",リレー申込書!AP49)</f>
        <v/>
      </c>
      <c r="M45" t="str">
        <f>IF($A45="","",リレー申込書!AQ49)</f>
        <v/>
      </c>
      <c r="N45" t="str">
        <f>IF($A45="","",リレー申込書!AR49)</f>
        <v/>
      </c>
    </row>
    <row r="46" spans="1:14">
      <c r="A46" t="str">
        <f>IF(リレー申込書!E50="","",リレー申込書!Y50)</f>
        <v/>
      </c>
      <c r="B46" s="22" t="str">
        <f>IF(A46="","",チーム登録!$Q$5)</f>
        <v/>
      </c>
      <c r="C46" t="str">
        <f>IF(A46="","",チーム登録!$S$11)</f>
        <v/>
      </c>
      <c r="D46">
        <v>5</v>
      </c>
      <c r="E46" t="str">
        <f>IF(A46="","",LEFT(リレー申込書!C50,3))</f>
        <v/>
      </c>
      <c r="F46" t="str">
        <f>IF(A46="","",リレー申込書!N50)</f>
        <v/>
      </c>
      <c r="G46" s="21" t="str">
        <f t="shared" si="0"/>
        <v>240</v>
      </c>
      <c r="H46" t="str">
        <f>IF(A46="","",リレー申込書!T50)</f>
        <v/>
      </c>
      <c r="I46" t="str">
        <f>IF(A46="","",リレー申込書!R50)</f>
        <v/>
      </c>
      <c r="J46" t="str">
        <f>IF(A46="","",リレー申込書!S50)</f>
        <v/>
      </c>
      <c r="K46" t="str">
        <f>IF($A46="","",リレー申込書!AO50)</f>
        <v/>
      </c>
      <c r="L46" t="str">
        <f>IF($A46="","",リレー申込書!AP50)</f>
        <v/>
      </c>
      <c r="M46" t="str">
        <f>IF($A46="","",リレー申込書!AQ50)</f>
        <v/>
      </c>
      <c r="N46" t="str">
        <f>IF($A46="","",リレー申込書!AR50)</f>
        <v/>
      </c>
    </row>
    <row r="47" spans="1:14">
      <c r="A47" t="str">
        <f>IF(リレー申込書!E51="","",リレー申込書!Y51)</f>
        <v/>
      </c>
      <c r="B47" s="22" t="str">
        <f>IF(A47="","",チーム登録!$Q$5)</f>
        <v/>
      </c>
      <c r="C47" t="str">
        <f>IF(A47="","",チーム登録!$S$11)</f>
        <v/>
      </c>
      <c r="D47">
        <v>5</v>
      </c>
      <c r="E47" t="str">
        <f>IF(A47="","",LEFT(リレー申込書!C51,3))</f>
        <v/>
      </c>
      <c r="F47" t="str">
        <f>IF(A47="","",リレー申込書!N51)</f>
        <v/>
      </c>
      <c r="G47" s="21" t="str">
        <f t="shared" si="0"/>
        <v>240</v>
      </c>
      <c r="H47" t="str">
        <f>IF(A47="","",リレー申込書!T51)</f>
        <v/>
      </c>
      <c r="I47" t="str">
        <f>IF(A47="","",リレー申込書!R51)</f>
        <v/>
      </c>
      <c r="J47" t="str">
        <f>IF(A47="","",リレー申込書!S51)</f>
        <v/>
      </c>
      <c r="K47" t="str">
        <f>IF($A47="","",リレー申込書!AO51)</f>
        <v/>
      </c>
      <c r="L47" t="str">
        <f>IF($A47="","",リレー申込書!AP51)</f>
        <v/>
      </c>
      <c r="M47" t="str">
        <f>IF($A47="","",リレー申込書!AQ51)</f>
        <v/>
      </c>
      <c r="N47" t="str">
        <f>IF($A47="","",リレー申込書!AR51)</f>
        <v/>
      </c>
    </row>
    <row r="48" spans="1:14">
      <c r="A48" t="str">
        <f>IF(リレー申込書!E52="","",リレー申込書!Y52)</f>
        <v/>
      </c>
      <c r="B48" s="22" t="str">
        <f>IF(A48="","",チーム登録!$Q$5)</f>
        <v/>
      </c>
      <c r="C48" t="str">
        <f>IF(A48="","",チーム登録!$S$11)</f>
        <v/>
      </c>
      <c r="D48">
        <v>5</v>
      </c>
      <c r="E48" t="str">
        <f>IF(A48="","",LEFT(リレー申込書!C52,3))</f>
        <v/>
      </c>
      <c r="F48" t="str">
        <f>IF(A48="","",リレー申込書!N52)</f>
        <v/>
      </c>
      <c r="G48" s="21" t="str">
        <f t="shared" si="0"/>
        <v>240</v>
      </c>
      <c r="H48" t="str">
        <f>IF(A48="","",リレー申込書!T52)</f>
        <v/>
      </c>
      <c r="I48" t="str">
        <f>IF(A48="","",リレー申込書!R52)</f>
        <v/>
      </c>
      <c r="J48" t="str">
        <f>IF(A48="","",リレー申込書!S52)</f>
        <v/>
      </c>
      <c r="K48" t="str">
        <f>IF($A48="","",リレー申込書!AO52)</f>
        <v/>
      </c>
      <c r="L48" t="str">
        <f>IF($A48="","",リレー申込書!AP52)</f>
        <v/>
      </c>
      <c r="M48" t="str">
        <f>IF($A48="","",リレー申込書!AQ52)</f>
        <v/>
      </c>
      <c r="N48" t="str">
        <f>IF($A48="","",リレー申込書!AR52)</f>
        <v/>
      </c>
    </row>
    <row r="49" spans="1:14">
      <c r="A49" t="str">
        <f>IF(リレー申込書!E53="","",リレー申込書!Y53)</f>
        <v/>
      </c>
      <c r="B49" s="22" t="str">
        <f>IF(A49="","",チーム登録!$Q$5)</f>
        <v/>
      </c>
      <c r="C49" t="str">
        <f>IF(A49="","",チーム登録!$S$11)</f>
        <v/>
      </c>
      <c r="D49">
        <v>5</v>
      </c>
      <c r="E49" t="str">
        <f>IF(A49="","",LEFT(リレー申込書!C53,3))</f>
        <v/>
      </c>
      <c r="F49" t="str">
        <f>IF(A49="","",リレー申込書!N53)</f>
        <v/>
      </c>
      <c r="G49" s="21" t="str">
        <f t="shared" si="0"/>
        <v>240</v>
      </c>
      <c r="H49" t="str">
        <f>IF(A49="","",リレー申込書!T53)</f>
        <v/>
      </c>
      <c r="I49" t="str">
        <f>IF(A49="","",リレー申込書!R53)</f>
        <v/>
      </c>
      <c r="J49" t="str">
        <f>IF(A49="","",リレー申込書!S53)</f>
        <v/>
      </c>
      <c r="K49" t="str">
        <f>IF($A49="","",リレー申込書!AO53)</f>
        <v/>
      </c>
      <c r="L49" t="str">
        <f>IF($A49="","",リレー申込書!AP53)</f>
        <v/>
      </c>
      <c r="M49" t="str">
        <f>IF($A49="","",リレー申込書!AQ53)</f>
        <v/>
      </c>
      <c r="N49" t="str">
        <f>IF($A49="","",リレー申込書!AR53)</f>
        <v/>
      </c>
    </row>
    <row r="50" spans="1:14">
      <c r="A50" t="str">
        <f>IF(リレー申込書!E54="","",リレー申込書!Y54)</f>
        <v/>
      </c>
      <c r="B50" s="22" t="str">
        <f>IF(A50="","",チーム登録!$Q$5)</f>
        <v/>
      </c>
      <c r="C50" t="str">
        <f>IF(A50="","",チーム登録!$S$11)</f>
        <v/>
      </c>
      <c r="D50">
        <v>5</v>
      </c>
      <c r="E50" t="str">
        <f>IF(A50="","",LEFT(リレー申込書!C54,3))</f>
        <v/>
      </c>
      <c r="F50" t="str">
        <f>IF(A50="","",リレー申込書!N54)</f>
        <v/>
      </c>
      <c r="G50" s="21" t="str">
        <f t="shared" si="0"/>
        <v>240</v>
      </c>
      <c r="H50" t="str">
        <f>IF(A50="","",リレー申込書!T54)</f>
        <v/>
      </c>
      <c r="I50" t="str">
        <f>IF(A50="","",リレー申込書!R54)</f>
        <v/>
      </c>
      <c r="J50" t="str">
        <f>IF(A50="","",リレー申込書!S54)</f>
        <v/>
      </c>
      <c r="K50" t="str">
        <f>IF($A50="","",リレー申込書!AO54)</f>
        <v/>
      </c>
      <c r="L50" t="str">
        <f>IF($A50="","",リレー申込書!AP54)</f>
        <v/>
      </c>
      <c r="M50" t="str">
        <f>IF($A50="","",リレー申込書!AQ54)</f>
        <v/>
      </c>
      <c r="N50" t="str">
        <f>IF($A50="","",リレー申込書!AR54)</f>
        <v/>
      </c>
    </row>
    <row r="51" spans="1:14">
      <c r="A51" t="str">
        <f>IF(リレー申込書!E55="","",リレー申込書!Y55)</f>
        <v/>
      </c>
      <c r="B51" s="22" t="str">
        <f>IF(A51="","",チーム登録!$Q$5)</f>
        <v/>
      </c>
      <c r="C51" t="str">
        <f>IF(A51="","",チーム登録!$S$11)</f>
        <v/>
      </c>
      <c r="D51">
        <v>5</v>
      </c>
      <c r="E51" t="str">
        <f>IF(A51="","",LEFT(リレー申込書!C55,3))</f>
        <v/>
      </c>
      <c r="F51" t="str">
        <f>IF(A51="","",リレー申込書!N55)</f>
        <v/>
      </c>
      <c r="G51" s="21" t="str">
        <f t="shared" si="0"/>
        <v>240</v>
      </c>
      <c r="H51" t="str">
        <f>IF(A51="","",リレー申込書!T55)</f>
        <v/>
      </c>
      <c r="I51" t="str">
        <f>IF(A51="","",リレー申込書!R55)</f>
        <v/>
      </c>
      <c r="J51" t="str">
        <f>IF(A51="","",リレー申込書!S55)</f>
        <v/>
      </c>
      <c r="K51" t="str">
        <f>IF($A51="","",リレー申込書!AO55)</f>
        <v/>
      </c>
      <c r="L51" t="str">
        <f>IF($A51="","",リレー申込書!AP55)</f>
        <v/>
      </c>
      <c r="M51" t="str">
        <f>IF($A51="","",リレー申込書!AQ55)</f>
        <v/>
      </c>
      <c r="N51" t="str">
        <f>IF($A51="","",リレー申込書!AR55)</f>
        <v/>
      </c>
    </row>
    <row r="52" spans="1:14">
      <c r="A52" t="str">
        <f>IF(リレー申込書!E56="","",リレー申込書!Y56)</f>
        <v/>
      </c>
      <c r="B52" s="22" t="str">
        <f>IF(A52="","",チーム登録!$Q$5)</f>
        <v/>
      </c>
      <c r="C52" t="str">
        <f>IF(A52="","",チーム登録!$S$11)</f>
        <v/>
      </c>
      <c r="D52">
        <v>5</v>
      </c>
      <c r="E52" t="str">
        <f>IF(A52="","",LEFT(リレー申込書!C56,3))</f>
        <v/>
      </c>
      <c r="F52" t="str">
        <f>IF(A52="","",リレー申込書!N56)</f>
        <v/>
      </c>
      <c r="G52" s="21" t="str">
        <f t="shared" si="0"/>
        <v>240</v>
      </c>
      <c r="H52" t="str">
        <f>IF(A52="","",リレー申込書!T56)</f>
        <v/>
      </c>
      <c r="I52" t="str">
        <f>IF(A52="","",リレー申込書!R56)</f>
        <v/>
      </c>
      <c r="J52" t="str">
        <f>IF(A52="","",リレー申込書!S56)</f>
        <v/>
      </c>
      <c r="K52" t="str">
        <f>IF($A52="","",リレー申込書!AO56)</f>
        <v/>
      </c>
      <c r="L52" t="str">
        <f>IF($A52="","",リレー申込書!AP56)</f>
        <v/>
      </c>
      <c r="M52" t="str">
        <f>IF($A52="","",リレー申込書!AQ56)</f>
        <v/>
      </c>
      <c r="N52" t="str">
        <f>IF($A52="","",リレー申込書!AR56)</f>
        <v/>
      </c>
    </row>
    <row r="53" spans="1:14">
      <c r="A53" t="str">
        <f>IF(リレー申込書!E57="","",リレー申込書!Y57)</f>
        <v/>
      </c>
      <c r="B53" s="22" t="str">
        <f>IF(A53="","",チーム登録!$Q$5)</f>
        <v/>
      </c>
      <c r="C53" t="str">
        <f>IF(A53="","",チーム登録!$S$11)</f>
        <v/>
      </c>
      <c r="D53">
        <v>5</v>
      </c>
      <c r="E53" t="str">
        <f>IF(A53="","",LEFT(リレー申込書!C57,3))</f>
        <v/>
      </c>
      <c r="F53" t="str">
        <f>IF(A53="","",リレー申込書!N57)</f>
        <v/>
      </c>
      <c r="G53" s="21" t="str">
        <f t="shared" si="0"/>
        <v>240</v>
      </c>
      <c r="H53" t="str">
        <f>IF(A53="","",リレー申込書!T57)</f>
        <v/>
      </c>
      <c r="I53" t="str">
        <f>IF(A53="","",リレー申込書!R57)</f>
        <v/>
      </c>
      <c r="J53" t="str">
        <f>IF(A53="","",リレー申込書!S57)</f>
        <v/>
      </c>
      <c r="K53" t="str">
        <f>IF($A53="","",リレー申込書!AO57)</f>
        <v/>
      </c>
      <c r="L53" t="str">
        <f>IF($A53="","",リレー申込書!AP57)</f>
        <v/>
      </c>
      <c r="M53" t="str">
        <f>IF($A53="","",リレー申込書!AQ57)</f>
        <v/>
      </c>
      <c r="N53" t="str">
        <f>IF($A53="","",リレー申込書!AR57)</f>
        <v/>
      </c>
    </row>
    <row r="54" spans="1:14">
      <c r="A54" t="str">
        <f>IF(リレー申込書!E58="","",リレー申込書!Y58)</f>
        <v/>
      </c>
      <c r="B54" s="22" t="str">
        <f>IF(A54="","",チーム登録!$Q$5)</f>
        <v/>
      </c>
      <c r="C54" t="str">
        <f>IF(A54="","",チーム登録!$S$11)</f>
        <v/>
      </c>
      <c r="D54">
        <v>5</v>
      </c>
      <c r="E54" t="str">
        <f>IF(A54="","",LEFT(リレー申込書!C58,3))</f>
        <v/>
      </c>
      <c r="F54" t="str">
        <f>IF(A54="","",リレー申込書!N58)</f>
        <v/>
      </c>
      <c r="G54" s="21" t="str">
        <f t="shared" si="0"/>
        <v>240</v>
      </c>
      <c r="H54" t="str">
        <f>IF(A54="","",リレー申込書!T58)</f>
        <v/>
      </c>
      <c r="I54" t="str">
        <f>IF(A54="","",リレー申込書!R58)</f>
        <v/>
      </c>
      <c r="J54" t="str">
        <f>IF(A54="","",リレー申込書!S58)</f>
        <v/>
      </c>
      <c r="K54" t="str">
        <f>IF($A54="","",リレー申込書!AO58)</f>
        <v/>
      </c>
      <c r="L54" t="str">
        <f>IF($A54="","",リレー申込書!AP58)</f>
        <v/>
      </c>
      <c r="M54" t="str">
        <f>IF($A54="","",リレー申込書!AQ58)</f>
        <v/>
      </c>
      <c r="N54" t="str">
        <f>IF($A54="","",リレー申込書!AR58)</f>
        <v/>
      </c>
    </row>
    <row r="55" spans="1:14">
      <c r="A55" t="str">
        <f>IF(リレー申込書!E59="","",リレー申込書!Y59)</f>
        <v/>
      </c>
      <c r="B55" s="22" t="str">
        <f>IF(A55="","",チーム登録!$Q$5)</f>
        <v/>
      </c>
      <c r="C55" t="str">
        <f>IF(A55="","",チーム登録!$S$11)</f>
        <v/>
      </c>
      <c r="D55">
        <v>5</v>
      </c>
      <c r="E55" t="str">
        <f>IF(A55="","",LEFT(リレー申込書!C59,3))</f>
        <v/>
      </c>
      <c r="F55" t="str">
        <f>IF(A55="","",リレー申込書!N59)</f>
        <v/>
      </c>
      <c r="G55" s="21" t="str">
        <f t="shared" si="0"/>
        <v>240</v>
      </c>
      <c r="H55" t="str">
        <f>IF(A55="","",リレー申込書!T59)</f>
        <v/>
      </c>
      <c r="I55" t="str">
        <f>IF(A55="","",リレー申込書!R59)</f>
        <v/>
      </c>
      <c r="J55" t="str">
        <f>IF(A55="","",リレー申込書!S59)</f>
        <v/>
      </c>
      <c r="K55" t="str">
        <f>IF($A55="","",リレー申込書!AO59)</f>
        <v/>
      </c>
      <c r="L55" t="str">
        <f>IF($A55="","",リレー申込書!AP59)</f>
        <v/>
      </c>
      <c r="M55" t="str">
        <f>IF($A55="","",リレー申込書!AQ59)</f>
        <v/>
      </c>
      <c r="N55" t="str">
        <f>IF($A55="","",リレー申込書!AR59)</f>
        <v/>
      </c>
    </row>
    <row r="56" spans="1:14">
      <c r="A56" t="str">
        <f>IF(リレー申込書!E60="","",リレー申込書!Y60)</f>
        <v/>
      </c>
      <c r="B56" s="22" t="str">
        <f>IF(A56="","",チーム登録!$Q$5)</f>
        <v/>
      </c>
      <c r="C56" t="str">
        <f>IF(A56="","",チーム登録!$S$11)</f>
        <v/>
      </c>
      <c r="D56">
        <v>5</v>
      </c>
      <c r="E56" t="str">
        <f>IF(A56="","",LEFT(リレー申込書!C60,3))</f>
        <v/>
      </c>
      <c r="F56" t="str">
        <f>IF(A56="","",リレー申込書!N60)</f>
        <v/>
      </c>
      <c r="G56" s="21" t="str">
        <f t="shared" si="0"/>
        <v>240</v>
      </c>
      <c r="H56" t="str">
        <f>IF(A56="","",リレー申込書!T60)</f>
        <v/>
      </c>
      <c r="I56" t="str">
        <f>IF(A56="","",リレー申込書!R60)</f>
        <v/>
      </c>
      <c r="J56" t="str">
        <f>IF(A56="","",リレー申込書!S60)</f>
        <v/>
      </c>
      <c r="K56" t="str">
        <f>IF($A56="","",リレー申込書!AO60)</f>
        <v/>
      </c>
      <c r="L56" t="str">
        <f>IF($A56="","",リレー申込書!AP60)</f>
        <v/>
      </c>
      <c r="M56" t="str">
        <f>IF($A56="","",リレー申込書!AQ60)</f>
        <v/>
      </c>
      <c r="N56" t="str">
        <f>IF($A56="","",リレー申込書!AR60)</f>
        <v/>
      </c>
    </row>
    <row r="57" spans="1:14">
      <c r="A57" t="str">
        <f>IF(リレー申込書!E61="","",リレー申込書!Y61)</f>
        <v/>
      </c>
      <c r="B57" s="22" t="str">
        <f>IF(A57="","",チーム登録!$Q$5)</f>
        <v/>
      </c>
      <c r="C57" t="str">
        <f>IF(A57="","",チーム登録!$S$11)</f>
        <v/>
      </c>
      <c r="D57">
        <v>5</v>
      </c>
      <c r="E57" t="str">
        <f>IF(A57="","",LEFT(リレー申込書!C61,3))</f>
        <v/>
      </c>
      <c r="F57" t="str">
        <f>IF(A57="","",リレー申込書!N61)</f>
        <v/>
      </c>
      <c r="G57" s="21" t="str">
        <f t="shared" si="0"/>
        <v>240</v>
      </c>
      <c r="H57" t="str">
        <f>IF(A57="","",リレー申込書!T61)</f>
        <v/>
      </c>
      <c r="I57" t="str">
        <f>IF(A57="","",リレー申込書!R61)</f>
        <v/>
      </c>
      <c r="J57" t="str">
        <f>IF(A57="","",リレー申込書!S61)</f>
        <v/>
      </c>
      <c r="K57" t="str">
        <f>IF($A57="","",リレー申込書!AO61)</f>
        <v/>
      </c>
      <c r="L57" t="str">
        <f>IF($A57="","",リレー申込書!AP61)</f>
        <v/>
      </c>
      <c r="M57" t="str">
        <f>IF($A57="","",リレー申込書!AQ61)</f>
        <v/>
      </c>
      <c r="N57" t="str">
        <f>IF($A57="","",リレー申込書!AR61)</f>
        <v/>
      </c>
    </row>
    <row r="58" spans="1:14">
      <c r="A58" t="str">
        <f>IF(リレー申込書!E62="","",リレー申込書!Y62)</f>
        <v/>
      </c>
      <c r="B58" s="22" t="str">
        <f>IF(A58="","",チーム登録!$Q$5)</f>
        <v/>
      </c>
      <c r="C58" t="str">
        <f>IF(A58="","",チーム登録!$S$11)</f>
        <v/>
      </c>
      <c r="D58">
        <v>5</v>
      </c>
      <c r="E58" t="str">
        <f>IF(A58="","",LEFT(リレー申込書!C62,3))</f>
        <v/>
      </c>
      <c r="F58" t="str">
        <f>IF(A58="","",リレー申込書!N62)</f>
        <v/>
      </c>
      <c r="G58" s="21" t="str">
        <f t="shared" si="0"/>
        <v>240</v>
      </c>
      <c r="H58" t="str">
        <f>IF(A58="","",リレー申込書!T62)</f>
        <v/>
      </c>
      <c r="I58" t="str">
        <f>IF(A58="","",リレー申込書!R62)</f>
        <v/>
      </c>
      <c r="J58" t="str">
        <f>IF(A58="","",リレー申込書!S62)</f>
        <v/>
      </c>
      <c r="K58" t="str">
        <f>IF($A58="","",リレー申込書!AO62)</f>
        <v/>
      </c>
      <c r="L58" t="str">
        <f>IF($A58="","",リレー申込書!AP62)</f>
        <v/>
      </c>
      <c r="M58" t="str">
        <f>IF($A58="","",リレー申込書!AQ62)</f>
        <v/>
      </c>
      <c r="N58" t="str">
        <f>IF($A58="","",リレー申込書!AR62)</f>
        <v/>
      </c>
    </row>
    <row r="59" spans="1:14">
      <c r="A59" t="str">
        <f>IF(リレー申込書!E63="","",リレー申込書!Y63)</f>
        <v/>
      </c>
      <c r="B59" s="22" t="str">
        <f>IF(A59="","",チーム登録!$Q$5)</f>
        <v/>
      </c>
      <c r="C59" t="str">
        <f>IF(A59="","",チーム登録!$S$11)</f>
        <v/>
      </c>
      <c r="D59">
        <v>5</v>
      </c>
      <c r="E59" t="str">
        <f>IF(A59="","",LEFT(リレー申込書!C63,3))</f>
        <v/>
      </c>
      <c r="F59" t="str">
        <f>IF(A59="","",リレー申込書!N63)</f>
        <v/>
      </c>
      <c r="G59" s="21" t="str">
        <f t="shared" si="0"/>
        <v>240</v>
      </c>
      <c r="H59" t="str">
        <f>IF(A59="","",リレー申込書!T63)</f>
        <v/>
      </c>
      <c r="I59" t="str">
        <f>IF(A59="","",リレー申込書!R63)</f>
        <v/>
      </c>
      <c r="J59" t="str">
        <f>IF(A59="","",リレー申込書!S63)</f>
        <v/>
      </c>
      <c r="K59" t="str">
        <f>IF($A59="","",リレー申込書!AO63)</f>
        <v/>
      </c>
      <c r="L59" t="str">
        <f>IF($A59="","",リレー申込書!AP63)</f>
        <v/>
      </c>
      <c r="M59" t="str">
        <f>IF($A59="","",リレー申込書!AQ63)</f>
        <v/>
      </c>
      <c r="N59" t="str">
        <f>IF($A59="","",リレー申込書!AR63)</f>
        <v/>
      </c>
    </row>
    <row r="60" spans="1:14">
      <c r="A60" t="str">
        <f>IF(リレー申込書!E64="","",リレー申込書!Y64)</f>
        <v/>
      </c>
      <c r="B60" s="22" t="str">
        <f>IF(A60="","",チーム登録!$Q$5)</f>
        <v/>
      </c>
      <c r="C60" t="str">
        <f>IF(A60="","",チーム登録!$S$11)</f>
        <v/>
      </c>
      <c r="D60">
        <v>5</v>
      </c>
      <c r="E60" t="str">
        <f>IF(A60="","",LEFT(リレー申込書!C64,3))</f>
        <v/>
      </c>
      <c r="F60" t="str">
        <f>IF(A60="","",リレー申込書!N64)</f>
        <v/>
      </c>
      <c r="G60" s="21" t="str">
        <f t="shared" si="0"/>
        <v>240</v>
      </c>
      <c r="H60" t="str">
        <f>IF(A60="","",リレー申込書!T64)</f>
        <v/>
      </c>
      <c r="I60" t="str">
        <f>IF(A60="","",リレー申込書!R64)</f>
        <v/>
      </c>
      <c r="J60" t="str">
        <f>IF(A60="","",リレー申込書!S64)</f>
        <v/>
      </c>
      <c r="K60" t="str">
        <f>IF($A60="","",リレー申込書!AO64)</f>
        <v/>
      </c>
      <c r="L60" t="str">
        <f>IF($A60="","",リレー申込書!AP64)</f>
        <v/>
      </c>
      <c r="M60" t="str">
        <f>IF($A60="","",リレー申込書!AQ64)</f>
        <v/>
      </c>
      <c r="N60" t="str">
        <f>IF($A60="","",リレー申込書!AR64)</f>
        <v/>
      </c>
    </row>
    <row r="61" spans="1:14">
      <c r="A61" s="28" t="str">
        <f>IF(リレー申込書!E65="","",リレー申込書!Y65)</f>
        <v/>
      </c>
      <c r="B61" s="40" t="str">
        <f>IF(A61="","",チーム登録!$Q$5)</f>
        <v/>
      </c>
      <c r="C61" s="28" t="str">
        <f>IF(A61="","",チーム登録!$S$11)</f>
        <v/>
      </c>
      <c r="D61" s="28">
        <v>5</v>
      </c>
      <c r="E61" s="28" t="str">
        <f>IF(A61="","",LEFT(リレー申込書!C65,3))</f>
        <v/>
      </c>
      <c r="F61" s="28" t="str">
        <f>IF(A61="","",リレー申込書!N65)</f>
        <v/>
      </c>
      <c r="G61" s="32" t="str">
        <f t="shared" si="0"/>
        <v>240</v>
      </c>
      <c r="H61" s="28" t="str">
        <f>IF(A61="","",リレー申込書!T65)</f>
        <v/>
      </c>
      <c r="I61" s="28" t="str">
        <f>IF(A61="","",リレー申込書!R65)</f>
        <v/>
      </c>
      <c r="J61" s="28" t="str">
        <f>IF(A61="","",リレー申込書!S65)</f>
        <v/>
      </c>
      <c r="K61" s="28" t="str">
        <f>IF($A61="","",リレー申込書!AO65)</f>
        <v/>
      </c>
      <c r="L61" s="28" t="str">
        <f>IF($A61="","",リレー申込書!AP65)</f>
        <v/>
      </c>
      <c r="M61" s="28" t="str">
        <f>IF($A61="","",リレー申込書!AQ65)</f>
        <v/>
      </c>
      <c r="N61" s="28" t="str">
        <f>IF($A61="","",リレー申込書!AR65)</f>
        <v/>
      </c>
    </row>
  </sheetData>
  <phoneticPr fontId="2"/>
  <pageMargins left="0.75" right="0.75" top="1" bottom="1"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V137"/>
  <sheetViews>
    <sheetView showGridLines="0" zoomScale="115" zoomScaleNormal="115" workbookViewId="0">
      <pane xSplit="6" ySplit="4" topLeftCell="G5" activePane="bottomRight" state="frozen"/>
      <selection pane="topRight" activeCell="H1" sqref="H1"/>
      <selection pane="bottomLeft" activeCell="A5" sqref="A5"/>
      <selection pane="bottomRight" activeCell="B6" sqref="B6"/>
    </sheetView>
  </sheetViews>
  <sheetFormatPr defaultColWidth="13.7109375" defaultRowHeight="16.5" customHeight="1"/>
  <cols>
    <col min="1" max="1" width="4.7109375" style="9" customWidth="1"/>
    <col min="2" max="2" width="14.140625" style="3" customWidth="1"/>
    <col min="3" max="3" width="10.140625" style="9" hidden="1" customWidth="1"/>
    <col min="4" max="4" width="15.42578125" style="9" hidden="1" customWidth="1"/>
    <col min="5" max="8" width="14.7109375" style="3" customWidth="1"/>
    <col min="9" max="9" width="6.85546875" style="3" customWidth="1"/>
    <col min="10" max="10" width="19.7109375" style="4" customWidth="1"/>
    <col min="11" max="11" width="11.7109375" style="3" customWidth="1"/>
    <col min="12" max="12" width="19.7109375" style="4" customWidth="1"/>
    <col min="13" max="13" width="11.7109375" style="3" customWidth="1"/>
    <col min="14" max="14" width="19.7109375" style="4" customWidth="1"/>
    <col min="15" max="15" width="11.7109375" style="3" customWidth="1"/>
    <col min="16" max="16" width="19.7109375" style="4" customWidth="1"/>
    <col min="17" max="17" width="11.7109375" style="3" customWidth="1"/>
    <col min="18" max="18" width="4" style="3" customWidth="1"/>
    <col min="19" max="24" width="5.7109375" style="3" hidden="1" customWidth="1"/>
    <col min="25" max="26" width="5" style="3" hidden="1" customWidth="1"/>
    <col min="27" max="28" width="16" style="3" hidden="1" customWidth="1"/>
    <col min="29" max="29" width="11.42578125" style="3" hidden="1" customWidth="1"/>
    <col min="30" max="31" width="5.7109375" style="3" hidden="1" customWidth="1"/>
    <col min="32" max="32" width="6" style="3" hidden="1" customWidth="1"/>
    <col min="33" max="33" width="8.42578125" style="3" hidden="1" customWidth="1"/>
    <col min="34" max="37" width="3.140625" style="3" hidden="1" customWidth="1"/>
    <col min="38" max="41" width="4.85546875" style="3" hidden="1" customWidth="1"/>
    <col min="42" max="45" width="11.42578125" style="3" hidden="1" customWidth="1"/>
    <col min="46" max="46" width="9.140625" style="3" hidden="1" customWidth="1"/>
    <col min="47" max="47" width="19.42578125" style="5" hidden="1" customWidth="1"/>
    <col min="48" max="48" width="4.140625" style="5" hidden="1" customWidth="1"/>
    <col min="49" max="49" width="12.140625" style="3" hidden="1" customWidth="1"/>
    <col min="50" max="74" width="9.140625" style="3" hidden="1" customWidth="1"/>
    <col min="75" max="110" width="9.140625" style="3" customWidth="1"/>
    <col min="111" max="16384" width="13.7109375" style="3"/>
  </cols>
  <sheetData>
    <row r="1" spans="1:52" ht="20.100000000000001" customHeight="1">
      <c r="A1" s="235" t="str">
        <f>チーム登録!B1</f>
        <v>第８回岐阜県社会人選手権水泳競技大会</v>
      </c>
      <c r="B1" s="235"/>
      <c r="C1" s="235"/>
      <c r="D1" s="235"/>
      <c r="E1" s="235"/>
      <c r="F1" s="235"/>
      <c r="G1" s="235"/>
      <c r="H1" s="235"/>
      <c r="I1" s="4"/>
      <c r="L1" s="241"/>
      <c r="M1" s="241"/>
      <c r="N1" s="18"/>
      <c r="O1" s="13"/>
      <c r="P1" s="240" t="s">
        <v>151</v>
      </c>
      <c r="Q1" s="240"/>
      <c r="AA1" s="3" t="str">
        <f>YEAR(チーム登録!AB13)&amp;"0810"</f>
        <v>20250810</v>
      </c>
    </row>
    <row r="2" spans="1:52" ht="20.100000000000001" customHeight="1">
      <c r="A2" s="6" t="str">
        <f>IF(チーム登録!C7="","チーム登録を行って下さい",LEFT(団体!B3,2)&amp;"-"&amp;RIGHT(団体!B3,4)&amp;" "&amp;チーム登録!C7)</f>
        <v>チーム登録を行って下さい</v>
      </c>
      <c r="B2" s="26"/>
      <c r="C2" s="26"/>
      <c r="D2" s="26"/>
      <c r="E2" s="26"/>
      <c r="F2" s="26"/>
      <c r="G2" s="26"/>
      <c r="H2" s="26"/>
      <c r="I2" s="26"/>
      <c r="J2" s="26"/>
      <c r="K2" s="26"/>
      <c r="L2" s="26"/>
      <c r="M2" s="26"/>
      <c r="N2" s="26"/>
      <c r="O2" s="26"/>
      <c r="P2" s="26"/>
      <c r="Q2" s="26"/>
      <c r="R2" s="26"/>
      <c r="S2" s="26"/>
      <c r="T2" s="26"/>
      <c r="U2" s="26"/>
      <c r="V2" s="26"/>
      <c r="W2" s="26"/>
      <c r="X2" s="26"/>
      <c r="Y2" s="3" t="s">
        <v>135</v>
      </c>
      <c r="AC2" s="26"/>
    </row>
    <row r="3" spans="1:52" ht="20.100000000000001" customHeight="1">
      <c r="C3" s="1" t="str">
        <f>IF(チーム登録!C7="","チーム登録を行って下さい",チーム登録!C7)</f>
        <v>チーム登録を行って下さい</v>
      </c>
      <c r="D3" s="1"/>
      <c r="E3" s="1"/>
      <c r="F3" s="1"/>
      <c r="G3" s="1"/>
      <c r="H3" s="1"/>
      <c r="J3" s="238" t="s">
        <v>173</v>
      </c>
      <c r="K3" s="239"/>
      <c r="L3" s="238" t="s">
        <v>172</v>
      </c>
      <c r="M3" s="239"/>
      <c r="N3" s="238" t="s">
        <v>209</v>
      </c>
      <c r="O3" s="239"/>
      <c r="P3" s="238" t="s">
        <v>241</v>
      </c>
      <c r="Q3" s="239"/>
      <c r="S3" s="237" t="s">
        <v>47</v>
      </c>
      <c r="T3" s="237"/>
      <c r="U3" s="9"/>
      <c r="V3" s="9"/>
      <c r="W3" s="9"/>
      <c r="X3" s="9"/>
      <c r="Y3" s="3" t="s">
        <v>136</v>
      </c>
      <c r="AT3" s="3">
        <f>SUM(AT6:AT127)</f>
        <v>0</v>
      </c>
    </row>
    <row r="4" spans="1:52" s="9" customFormat="1" ht="20.100000000000001" customHeight="1">
      <c r="A4" s="7" t="s">
        <v>9</v>
      </c>
      <c r="B4" s="7" t="s">
        <v>7</v>
      </c>
      <c r="C4" s="7" t="s">
        <v>8</v>
      </c>
      <c r="D4" s="7" t="s">
        <v>143</v>
      </c>
      <c r="E4" s="7" t="s">
        <v>10</v>
      </c>
      <c r="F4" s="7" t="s">
        <v>11</v>
      </c>
      <c r="G4" s="7" t="s">
        <v>203</v>
      </c>
      <c r="H4" s="7" t="s">
        <v>204</v>
      </c>
      <c r="I4" s="7" t="s">
        <v>21</v>
      </c>
      <c r="J4" s="25" t="s">
        <v>66</v>
      </c>
      <c r="K4" s="7" t="s">
        <v>19</v>
      </c>
      <c r="L4" s="25" t="s">
        <v>66</v>
      </c>
      <c r="M4" s="7" t="s">
        <v>19</v>
      </c>
      <c r="N4" s="25" t="s">
        <v>66</v>
      </c>
      <c r="O4" s="7" t="s">
        <v>19</v>
      </c>
      <c r="P4" s="25" t="s">
        <v>66</v>
      </c>
      <c r="Q4" s="7" t="s">
        <v>19</v>
      </c>
      <c r="R4" s="8"/>
      <c r="S4" s="25" t="s">
        <v>86</v>
      </c>
      <c r="T4" s="25" t="s">
        <v>87</v>
      </c>
      <c r="U4" s="25" t="s">
        <v>43</v>
      </c>
      <c r="V4" s="25" t="s">
        <v>44</v>
      </c>
      <c r="W4" s="25" t="s">
        <v>242</v>
      </c>
      <c r="X4" s="25" t="s">
        <v>243</v>
      </c>
      <c r="AA4" s="9" t="s">
        <v>152</v>
      </c>
      <c r="AB4" s="9" t="s">
        <v>205</v>
      </c>
      <c r="AC4" s="8" t="s">
        <v>40</v>
      </c>
      <c r="AD4" s="9" t="s">
        <v>22</v>
      </c>
      <c r="AE4" s="9" t="s">
        <v>84</v>
      </c>
      <c r="AF4" s="9" t="s">
        <v>133</v>
      </c>
      <c r="AG4" s="9" t="s">
        <v>134</v>
      </c>
      <c r="AH4" s="237" t="s">
        <v>79</v>
      </c>
      <c r="AI4" s="237"/>
      <c r="AJ4" s="237"/>
      <c r="AK4" s="237"/>
      <c r="AL4" s="237" t="s">
        <v>80</v>
      </c>
      <c r="AM4" s="237"/>
      <c r="AN4" s="237"/>
      <c r="AO4" s="237"/>
      <c r="AP4" s="237" t="s">
        <v>83</v>
      </c>
      <c r="AQ4" s="237"/>
      <c r="AR4" s="237"/>
      <c r="AS4" s="237"/>
      <c r="AT4" s="9" t="s">
        <v>170</v>
      </c>
      <c r="AU4" s="45"/>
      <c r="AV4" s="45"/>
    </row>
    <row r="5" spans="1:52" ht="19.149999999999999" customHeight="1">
      <c r="A5" s="1" t="s">
        <v>210</v>
      </c>
      <c r="J5" s="3"/>
      <c r="L5" s="3"/>
      <c r="N5" s="3"/>
      <c r="P5" s="3"/>
      <c r="Y5" s="3">
        <v>0</v>
      </c>
      <c r="AH5" s="54" t="s">
        <v>41</v>
      </c>
      <c r="AI5" s="54" t="s">
        <v>42</v>
      </c>
      <c r="AJ5" s="54" t="s">
        <v>43</v>
      </c>
      <c r="AK5" s="54" t="s">
        <v>44</v>
      </c>
      <c r="AL5" s="54" t="s">
        <v>41</v>
      </c>
      <c r="AM5" s="54" t="s">
        <v>42</v>
      </c>
      <c r="AN5" s="54" t="s">
        <v>43</v>
      </c>
      <c r="AO5" s="54" t="s">
        <v>44</v>
      </c>
      <c r="AP5" s="7" t="s">
        <v>41</v>
      </c>
      <c r="AQ5" s="7" t="s">
        <v>42</v>
      </c>
      <c r="AR5" s="7" t="s">
        <v>43</v>
      </c>
      <c r="AS5" s="7" t="s">
        <v>44</v>
      </c>
    </row>
    <row r="6" spans="1:52" ht="19.149999999999999" customHeight="1">
      <c r="A6" s="7" t="str">
        <f>IF(B6="","",1)</f>
        <v/>
      </c>
      <c r="B6" s="108"/>
      <c r="C6" s="23"/>
      <c r="D6" s="55"/>
      <c r="E6" s="56"/>
      <c r="F6" s="56"/>
      <c r="G6" s="56"/>
      <c r="H6" s="56"/>
      <c r="I6" s="7" t="str">
        <f>IF(B6="","",INT(($AA$1-AW6)/10000))</f>
        <v/>
      </c>
      <c r="J6" s="57"/>
      <c r="K6" s="58"/>
      <c r="L6" s="57"/>
      <c r="M6" s="58"/>
      <c r="N6" s="57"/>
      <c r="O6" s="58"/>
      <c r="P6" s="57"/>
      <c r="Q6" s="58"/>
      <c r="R6" s="10"/>
      <c r="S6" s="44">
        <f>IF(J6="",0,IF(J6=L6,1,0))</f>
        <v>0</v>
      </c>
      <c r="T6" s="44">
        <f>IF(J6="",0,IF(J6=N6,1,0))</f>
        <v>0</v>
      </c>
      <c r="U6" s="44">
        <f>IF(L6="",0,IF(L6=N6,1,0))</f>
        <v>0</v>
      </c>
      <c r="V6" s="44">
        <f>IF(N6="",0,IF(N6=P6,1,0))</f>
        <v>0</v>
      </c>
      <c r="W6" s="44">
        <f>IF(N6="",0,IF(L6=P6,1,0))</f>
        <v>0</v>
      </c>
      <c r="X6" s="44">
        <f>IF(N6="",0,IF(J6=P6,1,0))</f>
        <v>0</v>
      </c>
      <c r="Y6" s="29">
        <f>Y5+IF(OR(AA6="",AC6=0),0,1)</f>
        <v>0</v>
      </c>
      <c r="Z6" s="29" t="str">
        <f>IF(OR(AA6="",AC6=0),"",Y6)</f>
        <v/>
      </c>
      <c r="AA6" s="29" t="str">
        <f t="shared" ref="AA6:AA37" si="0">TRIM(E6)&amp;"　"&amp;TRIM(F6)</f>
        <v>　</v>
      </c>
      <c r="AB6" s="29" t="str">
        <f>G6&amp;" "&amp;H6</f>
        <v xml:space="preserve"> </v>
      </c>
      <c r="AC6" s="44">
        <f t="shared" ref="AC6:AC37" si="1">COUNTA(J6,L6,N6,P6)</f>
        <v>0</v>
      </c>
      <c r="AD6" s="29" t="str">
        <f t="shared" ref="AD6:AD37" si="2">IF(I6="","",IF(I6&lt;25,18,I6-MOD(I6,5)))</f>
        <v/>
      </c>
      <c r="AE6" s="29">
        <v>5</v>
      </c>
      <c r="AF6" s="29" t="str">
        <f t="shared" ref="AF6:AF37" si="3">I6</f>
        <v/>
      </c>
      <c r="AG6" s="29" t="str">
        <f>Z6</f>
        <v/>
      </c>
      <c r="AH6" s="29" t="str">
        <f>IF(J6="","",VLOOKUP(J6,$AU$7:$AV$21,2,0))</f>
        <v/>
      </c>
      <c r="AI6" s="29" t="str">
        <f>IF(L6="","",VLOOKUP(L6,$AU$7:$AV$21,2,0))</f>
        <v/>
      </c>
      <c r="AJ6" s="29" t="str">
        <f>IF(N6="","",VLOOKUP(N6,$AU$7:$AV$21,2,0))</f>
        <v/>
      </c>
      <c r="AK6" s="29" t="str">
        <f>IF(P6="","",VLOOKUP(P6,$AU$6:$AV$30,2,0))</f>
        <v/>
      </c>
      <c r="AL6" s="29" t="str">
        <f t="shared" ref="AL6:AL37" si="4">IF(J6="","",VALUE(LEFT(J6,3)))</f>
        <v/>
      </c>
      <c r="AM6" s="29" t="str">
        <f t="shared" ref="AM6:AM37" si="5">IF(L6="","",VALUE(LEFT(L6,3)))</f>
        <v/>
      </c>
      <c r="AN6" s="29" t="str">
        <f t="shared" ref="AN6:AN37" si="6">IF(N6="","",VALUE(LEFT(N6,3)))</f>
        <v/>
      </c>
      <c r="AO6" s="29" t="str">
        <f t="shared" ref="AO6:AO37" si="7">IF(P6="","",VALUE(LEFT(P6,3)))</f>
        <v/>
      </c>
      <c r="AP6" s="29" t="str">
        <f t="shared" ref="AP6:AP37" si="8">IF(K6="","999:99.99"," "&amp;LEFT(RIGHT("  "&amp;TEXT(K6,"0.00"),7),2)&amp;":"&amp;RIGHT(TEXT(K6,"0.00"),5))</f>
        <v>999:99.99</v>
      </c>
      <c r="AQ6" s="29" t="str">
        <f t="shared" ref="AQ6:AQ37" si="9">IF(M6="","999:99.99"," "&amp;LEFT(RIGHT("  "&amp;TEXT(M6,"0.00"),7),2)&amp;":"&amp;RIGHT(TEXT(M6,"0.00"),5))</f>
        <v>999:99.99</v>
      </c>
      <c r="AR6" s="29" t="str">
        <f t="shared" ref="AR6:AR37" si="10">IF(O6="","999:99.99"," "&amp;LEFT(RIGHT("  "&amp;TEXT(O6,"0.00"),7),2)&amp;":"&amp;RIGHT(TEXT(O6,"0.00"),5))</f>
        <v>999:99.99</v>
      </c>
      <c r="AS6" s="29" t="str">
        <f t="shared" ref="AS6:AS37" si="11">IF(Q6="","999:99.99"," "&amp;LEFT(RIGHT("  "&amp;TEXT(Q6,"0.00"),7),2)&amp;":"&amp;RIGHT(TEXT(Q6,"0.00"),5))</f>
        <v>999:99.99</v>
      </c>
      <c r="AT6" s="3">
        <f>IF(AND(E6&lt;&gt;"",I6=""),1,0)</f>
        <v>0</v>
      </c>
      <c r="AU6" s="46"/>
      <c r="AV6" s="47"/>
      <c r="AW6" s="3" t="str">
        <f>YEAR(B6)&amp;RIGHT("0"&amp;MONTH(B6),2)&amp;RIGHT("0"&amp;DAY(B6),2)</f>
        <v>19000100</v>
      </c>
      <c r="AY6"/>
      <c r="AZ6" s="5"/>
    </row>
    <row r="7" spans="1:52" ht="19.149999999999999" customHeight="1">
      <c r="A7" s="7" t="str">
        <f>IF(B7="","",A6+1)</f>
        <v/>
      </c>
      <c r="B7" s="108"/>
      <c r="C7" s="23"/>
      <c r="D7" s="55"/>
      <c r="E7" s="56"/>
      <c r="F7" s="56"/>
      <c r="G7" s="56"/>
      <c r="H7" s="56"/>
      <c r="I7" s="7" t="str">
        <f t="shared" ref="I7:I70" si="12">IF(B7="","",INT(($AA$1-AW7)/10000))</f>
        <v/>
      </c>
      <c r="J7" s="57"/>
      <c r="K7" s="58"/>
      <c r="L7" s="57"/>
      <c r="M7" s="58"/>
      <c r="N7" s="57"/>
      <c r="O7" s="58"/>
      <c r="P7" s="57"/>
      <c r="Q7" s="58"/>
      <c r="R7" s="10"/>
      <c r="S7" s="44">
        <f t="shared" ref="S7:S37" si="13">IF(J7="",0,IF(J7=L7,1,0))</f>
        <v>0</v>
      </c>
      <c r="T7" s="44">
        <f t="shared" ref="T7:T70" si="14">IF(J7="",0,IF(J7=N7,1,0))</f>
        <v>0</v>
      </c>
      <c r="U7" s="44">
        <f t="shared" ref="U7:U70" si="15">IF(L7="",0,IF(L7=N7,1,0))</f>
        <v>0</v>
      </c>
      <c r="V7" s="44">
        <f t="shared" ref="V7:V35" si="16">IF(N7="",0,IF(N7=P7,1,0))</f>
        <v>0</v>
      </c>
      <c r="W7" s="44">
        <f t="shared" ref="W7:W35" si="17">IF(N7="",0,IF(L7=P7,1,0))</f>
        <v>0</v>
      </c>
      <c r="X7" s="44">
        <f t="shared" ref="X7:X35" si="18">IF(N7="",0,IF(J7=P7,1,0))</f>
        <v>0</v>
      </c>
      <c r="Y7" s="29">
        <f t="shared" ref="Y7:Y66" si="19">Y6+IF(OR(AA7="",AC7=0),0,1)</f>
        <v>0</v>
      </c>
      <c r="Z7" s="29" t="str">
        <f t="shared" ref="Z7:Z70" si="20">IF(OR(AA7="",AC7=0),"",Y7)</f>
        <v/>
      </c>
      <c r="AA7" s="29" t="str">
        <f t="shared" si="0"/>
        <v>　</v>
      </c>
      <c r="AB7" s="29" t="str">
        <f t="shared" ref="AB7:AB70" si="21">G7&amp;" "&amp;H7</f>
        <v xml:space="preserve"> </v>
      </c>
      <c r="AC7" s="44">
        <f t="shared" si="1"/>
        <v>0</v>
      </c>
      <c r="AD7" s="29" t="str">
        <f t="shared" si="2"/>
        <v/>
      </c>
      <c r="AE7" s="29">
        <v>5</v>
      </c>
      <c r="AF7" s="29" t="str">
        <f t="shared" si="3"/>
        <v/>
      </c>
      <c r="AG7" s="29" t="str">
        <f t="shared" ref="AG7:AG70" si="22">Z7</f>
        <v/>
      </c>
      <c r="AH7" s="29" t="str">
        <f t="shared" ref="AH7:AH65" si="23">IF(J7="","",VLOOKUP(J7,$AU$7:$AV$21,2,0))</f>
        <v/>
      </c>
      <c r="AI7" s="29" t="str">
        <f t="shared" ref="AI7:AI65" si="24">IF(L7="","",VLOOKUP(L7,$AU$7:$AV$21,2,0))</f>
        <v/>
      </c>
      <c r="AJ7" s="29" t="str">
        <f t="shared" ref="AJ7:AJ37" si="25">IF(N7="","",VLOOKUP(N7,$AU$7:$AV$21,2,0))</f>
        <v/>
      </c>
      <c r="AK7" s="29" t="str">
        <f t="shared" ref="AK7:AK70" si="26">IF(P7="","",VLOOKUP(P7,$AU$6:$AV$30,2,0))</f>
        <v/>
      </c>
      <c r="AL7" s="29" t="str">
        <f t="shared" si="4"/>
        <v/>
      </c>
      <c r="AM7" s="29" t="str">
        <f t="shared" si="5"/>
        <v/>
      </c>
      <c r="AN7" s="29" t="str">
        <f t="shared" si="6"/>
        <v/>
      </c>
      <c r="AO7" s="29" t="str">
        <f>IF(P7="","",VALUE(LEFT(P7,3)))</f>
        <v/>
      </c>
      <c r="AP7" s="29" t="str">
        <f t="shared" si="8"/>
        <v>999:99.99</v>
      </c>
      <c r="AQ7" s="29" t="str">
        <f t="shared" si="9"/>
        <v>999:99.99</v>
      </c>
      <c r="AR7" s="29" t="str">
        <f t="shared" si="10"/>
        <v>999:99.99</v>
      </c>
      <c r="AS7" s="29" t="str">
        <f t="shared" si="11"/>
        <v>999:99.99</v>
      </c>
      <c r="AT7" s="3">
        <f t="shared" ref="AT7:AT70" si="27">IF(AND(E7&lt;&gt;"",I7=""),1,0)</f>
        <v>0</v>
      </c>
      <c r="AU7" s="48" t="s">
        <v>171</v>
      </c>
      <c r="AV7" s="50">
        <v>1</v>
      </c>
      <c r="AW7" s="3" t="str">
        <f t="shared" ref="AW7:AW70" si="28">YEAR(B7)&amp;RIGHT("0"&amp;MONTH(B7),2)&amp;RIGHT("0"&amp;DAY(B7),2)</f>
        <v>19000100</v>
      </c>
      <c r="AX7"/>
      <c r="AY7"/>
      <c r="AZ7" s="5"/>
    </row>
    <row r="8" spans="1:52" ht="19.149999999999999" customHeight="1">
      <c r="A8" s="7" t="str">
        <f t="shared" ref="A8:A65" si="29">IF(B8="","",A7+1)</f>
        <v/>
      </c>
      <c r="B8" s="108"/>
      <c r="C8" s="23"/>
      <c r="D8" s="55"/>
      <c r="E8" s="56"/>
      <c r="F8" s="56"/>
      <c r="G8" s="56"/>
      <c r="H8" s="56"/>
      <c r="I8" s="7" t="str">
        <f t="shared" si="12"/>
        <v/>
      </c>
      <c r="J8" s="57"/>
      <c r="K8" s="58"/>
      <c r="L8" s="57"/>
      <c r="M8" s="58"/>
      <c r="N8" s="57"/>
      <c r="O8" s="58"/>
      <c r="P8" s="57"/>
      <c r="Q8" s="58"/>
      <c r="R8" s="10"/>
      <c r="S8" s="44">
        <f t="shared" si="13"/>
        <v>0</v>
      </c>
      <c r="T8" s="44">
        <f t="shared" si="14"/>
        <v>0</v>
      </c>
      <c r="U8" s="44">
        <f t="shared" si="15"/>
        <v>0</v>
      </c>
      <c r="V8" s="44">
        <f t="shared" si="16"/>
        <v>0</v>
      </c>
      <c r="W8" s="44">
        <f t="shared" si="17"/>
        <v>0</v>
      </c>
      <c r="X8" s="44">
        <f t="shared" si="18"/>
        <v>0</v>
      </c>
      <c r="Y8" s="29">
        <f t="shared" si="19"/>
        <v>0</v>
      </c>
      <c r="Z8" s="29" t="str">
        <f t="shared" si="20"/>
        <v/>
      </c>
      <c r="AA8" s="29" t="str">
        <f t="shared" si="0"/>
        <v>　</v>
      </c>
      <c r="AB8" s="29" t="str">
        <f t="shared" si="21"/>
        <v xml:space="preserve"> </v>
      </c>
      <c r="AC8" s="44">
        <f t="shared" si="1"/>
        <v>0</v>
      </c>
      <c r="AD8" s="29" t="str">
        <f t="shared" si="2"/>
        <v/>
      </c>
      <c r="AE8" s="29">
        <v>5</v>
      </c>
      <c r="AF8" s="29" t="str">
        <f t="shared" si="3"/>
        <v/>
      </c>
      <c r="AG8" s="29" t="str">
        <f t="shared" si="22"/>
        <v/>
      </c>
      <c r="AH8" s="29" t="str">
        <f t="shared" si="23"/>
        <v/>
      </c>
      <c r="AI8" s="29" t="str">
        <f t="shared" si="24"/>
        <v/>
      </c>
      <c r="AJ8" s="29" t="str">
        <f t="shared" si="25"/>
        <v/>
      </c>
      <c r="AK8" s="29" t="str">
        <f t="shared" si="26"/>
        <v/>
      </c>
      <c r="AL8" s="29" t="str">
        <f t="shared" si="4"/>
        <v/>
      </c>
      <c r="AM8" s="29" t="str">
        <f t="shared" si="5"/>
        <v/>
      </c>
      <c r="AN8" s="29" t="str">
        <f t="shared" si="6"/>
        <v/>
      </c>
      <c r="AO8" s="29" t="str">
        <f t="shared" si="7"/>
        <v/>
      </c>
      <c r="AP8" s="29" t="str">
        <f t="shared" si="8"/>
        <v>999:99.99</v>
      </c>
      <c r="AQ8" s="29" t="str">
        <f t="shared" si="9"/>
        <v>999:99.99</v>
      </c>
      <c r="AR8" s="29" t="str">
        <f t="shared" si="10"/>
        <v>999:99.99</v>
      </c>
      <c r="AS8" s="29" t="str">
        <f t="shared" si="11"/>
        <v>999:99.99</v>
      </c>
      <c r="AT8" s="3">
        <f t="shared" si="27"/>
        <v>0</v>
      </c>
      <c r="AU8" s="48" t="s">
        <v>142</v>
      </c>
      <c r="AV8" s="49">
        <v>3</v>
      </c>
      <c r="AW8" s="3" t="str">
        <f t="shared" si="28"/>
        <v>19000100</v>
      </c>
      <c r="AX8"/>
      <c r="AY8"/>
      <c r="AZ8" s="5"/>
    </row>
    <row r="9" spans="1:52" ht="19.149999999999999" customHeight="1">
      <c r="A9" s="7" t="str">
        <f t="shared" si="29"/>
        <v/>
      </c>
      <c r="B9" s="108"/>
      <c r="C9" s="23"/>
      <c r="D9" s="55"/>
      <c r="E9" s="56"/>
      <c r="F9" s="56"/>
      <c r="G9" s="56"/>
      <c r="H9" s="56"/>
      <c r="I9" s="7" t="str">
        <f t="shared" si="12"/>
        <v/>
      </c>
      <c r="J9" s="57"/>
      <c r="K9" s="58"/>
      <c r="L9" s="57"/>
      <c r="M9" s="58"/>
      <c r="N9" s="57"/>
      <c r="O9" s="58"/>
      <c r="P9" s="57"/>
      <c r="Q9" s="58"/>
      <c r="R9" s="10"/>
      <c r="S9" s="44">
        <f t="shared" si="13"/>
        <v>0</v>
      </c>
      <c r="T9" s="44">
        <f t="shared" si="14"/>
        <v>0</v>
      </c>
      <c r="U9" s="44">
        <f t="shared" si="15"/>
        <v>0</v>
      </c>
      <c r="V9" s="44">
        <f t="shared" si="16"/>
        <v>0</v>
      </c>
      <c r="W9" s="44">
        <f t="shared" si="17"/>
        <v>0</v>
      </c>
      <c r="X9" s="44">
        <f t="shared" si="18"/>
        <v>0</v>
      </c>
      <c r="Y9" s="29">
        <f t="shared" si="19"/>
        <v>0</v>
      </c>
      <c r="Z9" s="29" t="str">
        <f t="shared" si="20"/>
        <v/>
      </c>
      <c r="AA9" s="29" t="str">
        <f t="shared" si="0"/>
        <v>　</v>
      </c>
      <c r="AB9" s="29" t="str">
        <f t="shared" si="21"/>
        <v xml:space="preserve"> </v>
      </c>
      <c r="AC9" s="44">
        <f t="shared" si="1"/>
        <v>0</v>
      </c>
      <c r="AD9" s="29" t="str">
        <f t="shared" si="2"/>
        <v/>
      </c>
      <c r="AE9" s="29">
        <v>5</v>
      </c>
      <c r="AF9" s="29" t="str">
        <f t="shared" si="3"/>
        <v/>
      </c>
      <c r="AG9" s="29" t="str">
        <f t="shared" si="22"/>
        <v/>
      </c>
      <c r="AH9" s="29" t="str">
        <f t="shared" si="23"/>
        <v/>
      </c>
      <c r="AI9" s="29" t="str">
        <f t="shared" si="24"/>
        <v/>
      </c>
      <c r="AJ9" s="29" t="str">
        <f t="shared" si="25"/>
        <v/>
      </c>
      <c r="AK9" s="29" t="str">
        <f t="shared" si="26"/>
        <v/>
      </c>
      <c r="AL9" s="29" t="str">
        <f t="shared" si="4"/>
        <v/>
      </c>
      <c r="AM9" s="29" t="str">
        <f t="shared" si="5"/>
        <v/>
      </c>
      <c r="AN9" s="29" t="str">
        <f t="shared" si="6"/>
        <v/>
      </c>
      <c r="AO9" s="29" t="str">
        <f t="shared" si="7"/>
        <v/>
      </c>
      <c r="AP9" s="29" t="str">
        <f t="shared" si="8"/>
        <v>999:99.99</v>
      </c>
      <c r="AQ9" s="29" t="str">
        <f t="shared" si="9"/>
        <v>999:99.99</v>
      </c>
      <c r="AR9" s="29" t="str">
        <f t="shared" si="10"/>
        <v>999:99.99</v>
      </c>
      <c r="AS9" s="29" t="str">
        <f t="shared" si="11"/>
        <v>999:99.99</v>
      </c>
      <c r="AT9" s="3">
        <f t="shared" si="27"/>
        <v>0</v>
      </c>
      <c r="AU9" s="48" t="s">
        <v>141</v>
      </c>
      <c r="AV9" s="49">
        <v>4</v>
      </c>
      <c r="AW9" s="3" t="str">
        <f t="shared" si="28"/>
        <v>19000100</v>
      </c>
      <c r="AX9"/>
      <c r="AY9"/>
      <c r="AZ9"/>
    </row>
    <row r="10" spans="1:52" ht="19.149999999999999" customHeight="1">
      <c r="A10" s="7" t="str">
        <f t="shared" si="29"/>
        <v/>
      </c>
      <c r="B10" s="108"/>
      <c r="C10" s="23"/>
      <c r="D10" s="55"/>
      <c r="E10" s="56"/>
      <c r="F10" s="56"/>
      <c r="G10" s="56"/>
      <c r="H10" s="56"/>
      <c r="I10" s="7" t="str">
        <f t="shared" si="12"/>
        <v/>
      </c>
      <c r="J10" s="57"/>
      <c r="K10" s="58"/>
      <c r="L10" s="57"/>
      <c r="M10" s="58"/>
      <c r="N10" s="57"/>
      <c r="O10" s="58"/>
      <c r="P10" s="57"/>
      <c r="Q10" s="58"/>
      <c r="R10" s="10"/>
      <c r="S10" s="44">
        <f t="shared" si="13"/>
        <v>0</v>
      </c>
      <c r="T10" s="44">
        <f t="shared" si="14"/>
        <v>0</v>
      </c>
      <c r="U10" s="44">
        <f t="shared" si="15"/>
        <v>0</v>
      </c>
      <c r="V10" s="44">
        <f t="shared" si="16"/>
        <v>0</v>
      </c>
      <c r="W10" s="44">
        <f t="shared" si="17"/>
        <v>0</v>
      </c>
      <c r="X10" s="44">
        <f t="shared" si="18"/>
        <v>0</v>
      </c>
      <c r="Y10" s="29">
        <f t="shared" si="19"/>
        <v>0</v>
      </c>
      <c r="Z10" s="29" t="str">
        <f t="shared" si="20"/>
        <v/>
      </c>
      <c r="AA10" s="29" t="str">
        <f t="shared" si="0"/>
        <v>　</v>
      </c>
      <c r="AB10" s="29" t="str">
        <f t="shared" si="21"/>
        <v xml:space="preserve"> </v>
      </c>
      <c r="AC10" s="44">
        <f t="shared" si="1"/>
        <v>0</v>
      </c>
      <c r="AD10" s="29" t="str">
        <f t="shared" si="2"/>
        <v/>
      </c>
      <c r="AE10" s="29">
        <v>5</v>
      </c>
      <c r="AF10" s="29" t="str">
        <f t="shared" si="3"/>
        <v/>
      </c>
      <c r="AG10" s="29" t="str">
        <f t="shared" si="22"/>
        <v/>
      </c>
      <c r="AH10" s="29" t="str">
        <f t="shared" si="23"/>
        <v/>
      </c>
      <c r="AI10" s="29" t="str">
        <f t="shared" si="24"/>
        <v/>
      </c>
      <c r="AJ10" s="29" t="str">
        <f t="shared" si="25"/>
        <v/>
      </c>
      <c r="AK10" s="29" t="str">
        <f t="shared" si="26"/>
        <v/>
      </c>
      <c r="AL10" s="29" t="str">
        <f t="shared" si="4"/>
        <v/>
      </c>
      <c r="AM10" s="29" t="str">
        <f t="shared" si="5"/>
        <v/>
      </c>
      <c r="AN10" s="29" t="str">
        <f t="shared" si="6"/>
        <v/>
      </c>
      <c r="AO10" s="29" t="str">
        <f t="shared" si="7"/>
        <v/>
      </c>
      <c r="AP10" s="29" t="str">
        <f t="shared" si="8"/>
        <v>999:99.99</v>
      </c>
      <c r="AQ10" s="29" t="str">
        <f t="shared" si="9"/>
        <v>999:99.99</v>
      </c>
      <c r="AR10" s="29" t="str">
        <f t="shared" si="10"/>
        <v>999:99.99</v>
      </c>
      <c r="AS10" s="29" t="str">
        <f t="shared" si="11"/>
        <v>999:99.99</v>
      </c>
      <c r="AT10" s="3">
        <f t="shared" si="27"/>
        <v>0</v>
      </c>
      <c r="AU10" s="48" t="s">
        <v>140</v>
      </c>
      <c r="AV10" s="49">
        <v>2</v>
      </c>
      <c r="AW10" s="3" t="str">
        <f t="shared" si="28"/>
        <v>19000100</v>
      </c>
      <c r="AX10"/>
      <c r="AY10"/>
      <c r="AZ10" s="5"/>
    </row>
    <row r="11" spans="1:52" ht="19.149999999999999" customHeight="1">
      <c r="A11" s="7" t="str">
        <f t="shared" si="29"/>
        <v/>
      </c>
      <c r="B11" s="108"/>
      <c r="C11" s="23"/>
      <c r="D11" s="55"/>
      <c r="E11" s="56"/>
      <c r="F11" s="56"/>
      <c r="G11" s="56"/>
      <c r="H11" s="56"/>
      <c r="I11" s="7" t="str">
        <f t="shared" si="12"/>
        <v/>
      </c>
      <c r="J11" s="57"/>
      <c r="K11" s="58"/>
      <c r="L11" s="57"/>
      <c r="M11" s="58"/>
      <c r="N11" s="57"/>
      <c r="O11" s="58"/>
      <c r="P11" s="57"/>
      <c r="Q11" s="58"/>
      <c r="R11" s="10"/>
      <c r="S11" s="44">
        <f t="shared" si="13"/>
        <v>0</v>
      </c>
      <c r="T11" s="44">
        <f t="shared" si="14"/>
        <v>0</v>
      </c>
      <c r="U11" s="44">
        <f t="shared" si="15"/>
        <v>0</v>
      </c>
      <c r="V11" s="44">
        <f t="shared" si="16"/>
        <v>0</v>
      </c>
      <c r="W11" s="44">
        <f t="shared" si="17"/>
        <v>0</v>
      </c>
      <c r="X11" s="44">
        <f t="shared" si="18"/>
        <v>0</v>
      </c>
      <c r="Y11" s="29">
        <f t="shared" si="19"/>
        <v>0</v>
      </c>
      <c r="Z11" s="29" t="str">
        <f t="shared" si="20"/>
        <v/>
      </c>
      <c r="AA11" s="29" t="str">
        <f t="shared" si="0"/>
        <v>　</v>
      </c>
      <c r="AB11" s="29" t="str">
        <f t="shared" si="21"/>
        <v xml:space="preserve"> </v>
      </c>
      <c r="AC11" s="44">
        <f t="shared" si="1"/>
        <v>0</v>
      </c>
      <c r="AD11" s="29" t="str">
        <f t="shared" si="2"/>
        <v/>
      </c>
      <c r="AE11" s="29">
        <v>5</v>
      </c>
      <c r="AF11" s="29" t="str">
        <f t="shared" si="3"/>
        <v/>
      </c>
      <c r="AG11" s="29" t="str">
        <f t="shared" si="22"/>
        <v/>
      </c>
      <c r="AH11" s="29" t="str">
        <f t="shared" si="23"/>
        <v/>
      </c>
      <c r="AI11" s="29" t="str">
        <f t="shared" si="24"/>
        <v/>
      </c>
      <c r="AJ11" s="29" t="str">
        <f t="shared" si="25"/>
        <v/>
      </c>
      <c r="AK11" s="29" t="str">
        <f t="shared" si="26"/>
        <v/>
      </c>
      <c r="AL11" s="29" t="str">
        <f t="shared" si="4"/>
        <v/>
      </c>
      <c r="AM11" s="29" t="str">
        <f t="shared" si="5"/>
        <v/>
      </c>
      <c r="AN11" s="29" t="str">
        <f t="shared" si="6"/>
        <v/>
      </c>
      <c r="AO11" s="29" t="str">
        <f t="shared" si="7"/>
        <v/>
      </c>
      <c r="AP11" s="29" t="str">
        <f t="shared" si="8"/>
        <v>999:99.99</v>
      </c>
      <c r="AQ11" s="29" t="str">
        <f t="shared" si="9"/>
        <v>999:99.99</v>
      </c>
      <c r="AR11" s="29" t="str">
        <f t="shared" si="10"/>
        <v>999:99.99</v>
      </c>
      <c r="AS11" s="29" t="str">
        <f t="shared" si="11"/>
        <v>999:99.99</v>
      </c>
      <c r="AT11" s="3">
        <f t="shared" si="27"/>
        <v>0</v>
      </c>
      <c r="AU11" s="48" t="s">
        <v>244</v>
      </c>
      <c r="AV11" s="49">
        <v>1</v>
      </c>
      <c r="AW11" s="3" t="str">
        <f t="shared" si="28"/>
        <v>19000100</v>
      </c>
      <c r="AX11"/>
      <c r="AY11"/>
      <c r="AZ11" s="5"/>
    </row>
    <row r="12" spans="1:52" ht="19.149999999999999" customHeight="1">
      <c r="A12" s="7" t="str">
        <f t="shared" si="29"/>
        <v/>
      </c>
      <c r="B12" s="108"/>
      <c r="C12" s="23"/>
      <c r="D12" s="55"/>
      <c r="E12" s="56"/>
      <c r="F12" s="56"/>
      <c r="G12" s="56"/>
      <c r="H12" s="56"/>
      <c r="I12" s="7" t="str">
        <f t="shared" si="12"/>
        <v/>
      </c>
      <c r="J12" s="57"/>
      <c r="K12" s="58"/>
      <c r="L12" s="57"/>
      <c r="M12" s="58"/>
      <c r="N12" s="57"/>
      <c r="O12" s="58"/>
      <c r="P12" s="57"/>
      <c r="Q12" s="58"/>
      <c r="R12" s="10"/>
      <c r="S12" s="44">
        <f t="shared" si="13"/>
        <v>0</v>
      </c>
      <c r="T12" s="44">
        <f t="shared" si="14"/>
        <v>0</v>
      </c>
      <c r="U12" s="44">
        <f t="shared" si="15"/>
        <v>0</v>
      </c>
      <c r="V12" s="44">
        <f t="shared" si="16"/>
        <v>0</v>
      </c>
      <c r="W12" s="44">
        <f t="shared" si="17"/>
        <v>0</v>
      </c>
      <c r="X12" s="44">
        <f t="shared" si="18"/>
        <v>0</v>
      </c>
      <c r="Y12" s="29">
        <f t="shared" si="19"/>
        <v>0</v>
      </c>
      <c r="Z12" s="29" t="str">
        <f t="shared" si="20"/>
        <v/>
      </c>
      <c r="AA12" s="29" t="str">
        <f t="shared" si="0"/>
        <v>　</v>
      </c>
      <c r="AB12" s="29" t="str">
        <f t="shared" si="21"/>
        <v xml:space="preserve"> </v>
      </c>
      <c r="AC12" s="44">
        <f t="shared" si="1"/>
        <v>0</v>
      </c>
      <c r="AD12" s="29" t="str">
        <f t="shared" si="2"/>
        <v/>
      </c>
      <c r="AE12" s="29">
        <v>5</v>
      </c>
      <c r="AF12" s="29" t="str">
        <f t="shared" si="3"/>
        <v/>
      </c>
      <c r="AG12" s="29" t="str">
        <f t="shared" si="22"/>
        <v/>
      </c>
      <c r="AH12" s="29" t="str">
        <f t="shared" si="23"/>
        <v/>
      </c>
      <c r="AI12" s="29" t="str">
        <f t="shared" si="24"/>
        <v/>
      </c>
      <c r="AJ12" s="29" t="str">
        <f t="shared" si="25"/>
        <v/>
      </c>
      <c r="AK12" s="29" t="str">
        <f t="shared" si="26"/>
        <v/>
      </c>
      <c r="AL12" s="29" t="str">
        <f t="shared" si="4"/>
        <v/>
      </c>
      <c r="AM12" s="29" t="str">
        <f t="shared" si="5"/>
        <v/>
      </c>
      <c r="AN12" s="29" t="str">
        <f t="shared" si="6"/>
        <v/>
      </c>
      <c r="AO12" s="29" t="str">
        <f t="shared" si="7"/>
        <v/>
      </c>
      <c r="AP12" s="29" t="str">
        <f t="shared" si="8"/>
        <v>999:99.99</v>
      </c>
      <c r="AQ12" s="29" t="str">
        <f t="shared" si="9"/>
        <v>999:99.99</v>
      </c>
      <c r="AR12" s="29" t="str">
        <f t="shared" si="10"/>
        <v>999:99.99</v>
      </c>
      <c r="AS12" s="29" t="str">
        <f t="shared" si="11"/>
        <v>999:99.99</v>
      </c>
      <c r="AT12" s="3">
        <f t="shared" si="27"/>
        <v>0</v>
      </c>
      <c r="AU12" s="48" t="s">
        <v>245</v>
      </c>
      <c r="AV12" s="49">
        <v>3</v>
      </c>
      <c r="AW12" s="3" t="str">
        <f t="shared" si="28"/>
        <v>19000100</v>
      </c>
      <c r="AX12"/>
      <c r="AY12"/>
      <c r="AZ12" s="5"/>
    </row>
    <row r="13" spans="1:52" ht="19.149999999999999" customHeight="1">
      <c r="A13" s="7" t="str">
        <f t="shared" si="29"/>
        <v/>
      </c>
      <c r="B13" s="108"/>
      <c r="C13" s="23"/>
      <c r="D13" s="55"/>
      <c r="E13" s="56"/>
      <c r="F13" s="56"/>
      <c r="G13" s="56"/>
      <c r="H13" s="56"/>
      <c r="I13" s="7" t="str">
        <f t="shared" si="12"/>
        <v/>
      </c>
      <c r="J13" s="57"/>
      <c r="K13" s="58"/>
      <c r="L13" s="57"/>
      <c r="M13" s="58"/>
      <c r="N13" s="57"/>
      <c r="O13" s="58"/>
      <c r="P13" s="57"/>
      <c r="Q13" s="58"/>
      <c r="R13" s="10"/>
      <c r="S13" s="44">
        <f t="shared" si="13"/>
        <v>0</v>
      </c>
      <c r="T13" s="44">
        <f t="shared" si="14"/>
        <v>0</v>
      </c>
      <c r="U13" s="44">
        <f t="shared" si="15"/>
        <v>0</v>
      </c>
      <c r="V13" s="44">
        <f t="shared" si="16"/>
        <v>0</v>
      </c>
      <c r="W13" s="44">
        <f t="shared" si="17"/>
        <v>0</v>
      </c>
      <c r="X13" s="44">
        <f t="shared" si="18"/>
        <v>0</v>
      </c>
      <c r="Y13" s="29">
        <f t="shared" si="19"/>
        <v>0</v>
      </c>
      <c r="Z13" s="29" t="str">
        <f t="shared" si="20"/>
        <v/>
      </c>
      <c r="AA13" s="29" t="str">
        <f t="shared" si="0"/>
        <v>　</v>
      </c>
      <c r="AB13" s="29" t="str">
        <f t="shared" si="21"/>
        <v xml:space="preserve"> </v>
      </c>
      <c r="AC13" s="44">
        <f t="shared" si="1"/>
        <v>0</v>
      </c>
      <c r="AD13" s="29" t="str">
        <f t="shared" si="2"/>
        <v/>
      </c>
      <c r="AE13" s="29">
        <v>5</v>
      </c>
      <c r="AF13" s="29" t="str">
        <f t="shared" si="3"/>
        <v/>
      </c>
      <c r="AG13" s="29" t="str">
        <f t="shared" si="22"/>
        <v/>
      </c>
      <c r="AH13" s="29" t="str">
        <f t="shared" si="23"/>
        <v/>
      </c>
      <c r="AI13" s="29" t="str">
        <f t="shared" si="24"/>
        <v/>
      </c>
      <c r="AJ13" s="29" t="str">
        <f t="shared" si="25"/>
        <v/>
      </c>
      <c r="AK13" s="29" t="str">
        <f t="shared" si="26"/>
        <v/>
      </c>
      <c r="AL13" s="29" t="str">
        <f t="shared" si="4"/>
        <v/>
      </c>
      <c r="AM13" s="29" t="str">
        <f t="shared" si="5"/>
        <v/>
      </c>
      <c r="AN13" s="29" t="str">
        <f t="shared" si="6"/>
        <v/>
      </c>
      <c r="AO13" s="29" t="str">
        <f t="shared" si="7"/>
        <v/>
      </c>
      <c r="AP13" s="29" t="str">
        <f t="shared" si="8"/>
        <v>999:99.99</v>
      </c>
      <c r="AQ13" s="29" t="str">
        <f t="shared" si="9"/>
        <v>999:99.99</v>
      </c>
      <c r="AR13" s="29" t="str">
        <f t="shared" si="10"/>
        <v>999:99.99</v>
      </c>
      <c r="AS13" s="29" t="str">
        <f t="shared" si="11"/>
        <v>999:99.99</v>
      </c>
      <c r="AT13" s="3">
        <f t="shared" si="27"/>
        <v>0</v>
      </c>
      <c r="AU13" s="48" t="s">
        <v>246</v>
      </c>
      <c r="AV13" s="49">
        <v>4</v>
      </c>
      <c r="AW13" s="3" t="str">
        <f t="shared" si="28"/>
        <v>19000100</v>
      </c>
      <c r="AX13"/>
      <c r="AY13"/>
      <c r="AZ13" s="5"/>
    </row>
    <row r="14" spans="1:52" ht="19.149999999999999" customHeight="1">
      <c r="A14" s="7" t="str">
        <f t="shared" si="29"/>
        <v/>
      </c>
      <c r="B14" s="108"/>
      <c r="C14" s="23"/>
      <c r="D14" s="55"/>
      <c r="E14" s="56"/>
      <c r="F14" s="56"/>
      <c r="G14" s="56"/>
      <c r="H14" s="56"/>
      <c r="I14" s="7" t="str">
        <f t="shared" si="12"/>
        <v/>
      </c>
      <c r="J14" s="57"/>
      <c r="K14" s="58"/>
      <c r="L14" s="57"/>
      <c r="M14" s="58"/>
      <c r="N14" s="57"/>
      <c r="O14" s="58"/>
      <c r="P14" s="57"/>
      <c r="Q14" s="58"/>
      <c r="R14" s="10"/>
      <c r="S14" s="44">
        <f t="shared" si="13"/>
        <v>0</v>
      </c>
      <c r="T14" s="44">
        <f t="shared" si="14"/>
        <v>0</v>
      </c>
      <c r="U14" s="44">
        <f t="shared" si="15"/>
        <v>0</v>
      </c>
      <c r="V14" s="44">
        <f t="shared" si="16"/>
        <v>0</v>
      </c>
      <c r="W14" s="44">
        <f t="shared" si="17"/>
        <v>0</v>
      </c>
      <c r="X14" s="44">
        <f t="shared" si="18"/>
        <v>0</v>
      </c>
      <c r="Y14" s="29">
        <f t="shared" si="19"/>
        <v>0</v>
      </c>
      <c r="Z14" s="29" t="str">
        <f t="shared" si="20"/>
        <v/>
      </c>
      <c r="AA14" s="29" t="str">
        <f t="shared" si="0"/>
        <v>　</v>
      </c>
      <c r="AB14" s="29" t="str">
        <f t="shared" si="21"/>
        <v xml:space="preserve"> </v>
      </c>
      <c r="AC14" s="44">
        <f t="shared" si="1"/>
        <v>0</v>
      </c>
      <c r="AD14" s="29" t="str">
        <f t="shared" si="2"/>
        <v/>
      </c>
      <c r="AE14" s="29">
        <v>5</v>
      </c>
      <c r="AF14" s="29" t="str">
        <f t="shared" si="3"/>
        <v/>
      </c>
      <c r="AG14" s="29" t="str">
        <f t="shared" si="22"/>
        <v/>
      </c>
      <c r="AH14" s="29" t="str">
        <f t="shared" si="23"/>
        <v/>
      </c>
      <c r="AI14" s="29" t="str">
        <f t="shared" si="24"/>
        <v/>
      </c>
      <c r="AJ14" s="29" t="str">
        <f t="shared" si="25"/>
        <v/>
      </c>
      <c r="AK14" s="29" t="str">
        <f t="shared" si="26"/>
        <v/>
      </c>
      <c r="AL14" s="29" t="str">
        <f t="shared" si="4"/>
        <v/>
      </c>
      <c r="AM14" s="29" t="str">
        <f t="shared" si="5"/>
        <v/>
      </c>
      <c r="AN14" s="29" t="str">
        <f t="shared" si="6"/>
        <v/>
      </c>
      <c r="AO14" s="29" t="str">
        <f t="shared" si="7"/>
        <v/>
      </c>
      <c r="AP14" s="29" t="str">
        <f t="shared" si="8"/>
        <v>999:99.99</v>
      </c>
      <c r="AQ14" s="29" t="str">
        <f t="shared" si="9"/>
        <v>999:99.99</v>
      </c>
      <c r="AR14" s="29" t="str">
        <f t="shared" si="10"/>
        <v>999:99.99</v>
      </c>
      <c r="AS14" s="29" t="str">
        <f t="shared" si="11"/>
        <v>999:99.99</v>
      </c>
      <c r="AT14" s="3">
        <f t="shared" si="27"/>
        <v>0</v>
      </c>
      <c r="AU14" s="51" t="s">
        <v>247</v>
      </c>
      <c r="AV14" s="99">
        <v>2</v>
      </c>
      <c r="AW14" s="3" t="str">
        <f t="shared" si="28"/>
        <v>19000100</v>
      </c>
      <c r="AX14"/>
      <c r="AY14"/>
      <c r="AZ14"/>
    </row>
    <row r="15" spans="1:52" ht="19.149999999999999" customHeight="1">
      <c r="A15" s="7" t="str">
        <f t="shared" si="29"/>
        <v/>
      </c>
      <c r="B15" s="108"/>
      <c r="C15" s="23"/>
      <c r="D15" s="55"/>
      <c r="E15" s="56"/>
      <c r="F15" s="56"/>
      <c r="G15" s="56"/>
      <c r="H15" s="56"/>
      <c r="I15" s="7" t="str">
        <f t="shared" si="12"/>
        <v/>
      </c>
      <c r="J15" s="57"/>
      <c r="K15" s="58"/>
      <c r="L15" s="57"/>
      <c r="M15" s="58"/>
      <c r="N15" s="57"/>
      <c r="O15" s="58"/>
      <c r="P15" s="57"/>
      <c r="Q15" s="58"/>
      <c r="R15" s="10"/>
      <c r="S15" s="44">
        <f t="shared" si="13"/>
        <v>0</v>
      </c>
      <c r="T15" s="44">
        <f t="shared" si="14"/>
        <v>0</v>
      </c>
      <c r="U15" s="44">
        <f t="shared" si="15"/>
        <v>0</v>
      </c>
      <c r="V15" s="44">
        <f t="shared" si="16"/>
        <v>0</v>
      </c>
      <c r="W15" s="44">
        <f t="shared" si="17"/>
        <v>0</v>
      </c>
      <c r="X15" s="44">
        <f t="shared" si="18"/>
        <v>0</v>
      </c>
      <c r="Y15" s="29">
        <f t="shared" si="19"/>
        <v>0</v>
      </c>
      <c r="Z15" s="29" t="str">
        <f t="shared" si="20"/>
        <v/>
      </c>
      <c r="AA15" s="29" t="str">
        <f t="shared" si="0"/>
        <v>　</v>
      </c>
      <c r="AB15" s="29" t="str">
        <f t="shared" si="21"/>
        <v xml:space="preserve"> </v>
      </c>
      <c r="AC15" s="44">
        <f t="shared" si="1"/>
        <v>0</v>
      </c>
      <c r="AD15" s="29" t="str">
        <f t="shared" si="2"/>
        <v/>
      </c>
      <c r="AE15" s="29">
        <v>5</v>
      </c>
      <c r="AF15" s="29" t="str">
        <f t="shared" si="3"/>
        <v/>
      </c>
      <c r="AG15" s="29" t="str">
        <f t="shared" si="22"/>
        <v/>
      </c>
      <c r="AH15" s="29" t="str">
        <f t="shared" si="23"/>
        <v/>
      </c>
      <c r="AI15" s="29" t="str">
        <f t="shared" si="24"/>
        <v/>
      </c>
      <c r="AJ15" s="29" t="str">
        <f t="shared" si="25"/>
        <v/>
      </c>
      <c r="AK15" s="29" t="str">
        <f t="shared" si="26"/>
        <v/>
      </c>
      <c r="AL15" s="29" t="str">
        <f t="shared" si="4"/>
        <v/>
      </c>
      <c r="AM15" s="29" t="str">
        <f t="shared" si="5"/>
        <v/>
      </c>
      <c r="AN15" s="29" t="str">
        <f t="shared" si="6"/>
        <v/>
      </c>
      <c r="AO15" s="29" t="str">
        <f t="shared" si="7"/>
        <v/>
      </c>
      <c r="AP15" s="29" t="str">
        <f t="shared" si="8"/>
        <v>999:99.99</v>
      </c>
      <c r="AQ15" s="29" t="str">
        <f t="shared" si="9"/>
        <v>999:99.99</v>
      </c>
      <c r="AR15" s="29" t="str">
        <f t="shared" si="10"/>
        <v>999:99.99</v>
      </c>
      <c r="AS15" s="29" t="str">
        <f t="shared" si="11"/>
        <v>999:99.99</v>
      </c>
      <c r="AT15" s="3">
        <f t="shared" si="27"/>
        <v>0</v>
      </c>
      <c r="AW15" s="3" t="str">
        <f t="shared" si="28"/>
        <v>19000100</v>
      </c>
      <c r="AX15"/>
      <c r="AY15"/>
      <c r="AZ15"/>
    </row>
    <row r="16" spans="1:52" ht="19.149999999999999" customHeight="1">
      <c r="A16" s="7" t="str">
        <f t="shared" si="29"/>
        <v/>
      </c>
      <c r="B16" s="108"/>
      <c r="C16" s="23"/>
      <c r="D16" s="55"/>
      <c r="E16" s="56"/>
      <c r="F16" s="56"/>
      <c r="G16" s="56"/>
      <c r="H16" s="56"/>
      <c r="I16" s="7" t="str">
        <f t="shared" si="12"/>
        <v/>
      </c>
      <c r="J16" s="57"/>
      <c r="K16" s="58"/>
      <c r="L16" s="57"/>
      <c r="M16" s="58"/>
      <c r="N16" s="57"/>
      <c r="O16" s="58"/>
      <c r="P16" s="57"/>
      <c r="Q16" s="58"/>
      <c r="R16" s="10"/>
      <c r="S16" s="44">
        <f t="shared" si="13"/>
        <v>0</v>
      </c>
      <c r="T16" s="44">
        <f t="shared" si="14"/>
        <v>0</v>
      </c>
      <c r="U16" s="44">
        <f t="shared" si="15"/>
        <v>0</v>
      </c>
      <c r="V16" s="44">
        <f t="shared" si="16"/>
        <v>0</v>
      </c>
      <c r="W16" s="44">
        <f t="shared" si="17"/>
        <v>0</v>
      </c>
      <c r="X16" s="44">
        <f t="shared" si="18"/>
        <v>0</v>
      </c>
      <c r="Y16" s="29">
        <f t="shared" si="19"/>
        <v>0</v>
      </c>
      <c r="Z16" s="29" t="str">
        <f t="shared" si="20"/>
        <v/>
      </c>
      <c r="AA16" s="29" t="str">
        <f t="shared" si="0"/>
        <v>　</v>
      </c>
      <c r="AB16" s="29" t="str">
        <f t="shared" si="21"/>
        <v xml:space="preserve"> </v>
      </c>
      <c r="AC16" s="44">
        <f t="shared" si="1"/>
        <v>0</v>
      </c>
      <c r="AD16" s="29" t="str">
        <f t="shared" si="2"/>
        <v/>
      </c>
      <c r="AE16" s="29">
        <v>5</v>
      </c>
      <c r="AF16" s="29" t="str">
        <f t="shared" si="3"/>
        <v/>
      </c>
      <c r="AG16" s="29" t="str">
        <f t="shared" si="22"/>
        <v/>
      </c>
      <c r="AH16" s="29" t="str">
        <f t="shared" si="23"/>
        <v/>
      </c>
      <c r="AI16" s="29" t="str">
        <f t="shared" si="24"/>
        <v/>
      </c>
      <c r="AJ16" s="29" t="str">
        <f t="shared" si="25"/>
        <v/>
      </c>
      <c r="AK16" s="29" t="str">
        <f t="shared" si="26"/>
        <v/>
      </c>
      <c r="AL16" s="29" t="str">
        <f t="shared" si="4"/>
        <v/>
      </c>
      <c r="AM16" s="29" t="str">
        <f t="shared" si="5"/>
        <v/>
      </c>
      <c r="AN16" s="29" t="str">
        <f t="shared" si="6"/>
        <v/>
      </c>
      <c r="AO16" s="29" t="str">
        <f t="shared" si="7"/>
        <v/>
      </c>
      <c r="AP16" s="29" t="str">
        <f t="shared" si="8"/>
        <v>999:99.99</v>
      </c>
      <c r="AQ16" s="29" t="str">
        <f t="shared" si="9"/>
        <v>999:99.99</v>
      </c>
      <c r="AR16" s="29" t="str">
        <f t="shared" si="10"/>
        <v>999:99.99</v>
      </c>
      <c r="AS16" s="29" t="str">
        <f t="shared" si="11"/>
        <v>999:99.99</v>
      </c>
      <c r="AT16" s="3">
        <f t="shared" si="27"/>
        <v>0</v>
      </c>
      <c r="AU16" s="31"/>
      <c r="AV16" s="31"/>
      <c r="AW16" s="3" t="str">
        <f t="shared" si="28"/>
        <v>19000100</v>
      </c>
      <c r="AX16"/>
      <c r="AY16"/>
      <c r="AZ16" s="5"/>
    </row>
    <row r="17" spans="1:52" ht="19.149999999999999" customHeight="1">
      <c r="A17" s="7" t="str">
        <f t="shared" si="29"/>
        <v/>
      </c>
      <c r="B17" s="108"/>
      <c r="C17" s="23"/>
      <c r="D17" s="55"/>
      <c r="E17" s="56"/>
      <c r="F17" s="56"/>
      <c r="G17" s="56"/>
      <c r="H17" s="56"/>
      <c r="I17" s="7" t="str">
        <f t="shared" si="12"/>
        <v/>
      </c>
      <c r="J17" s="57"/>
      <c r="K17" s="58"/>
      <c r="L17" s="57"/>
      <c r="M17" s="58"/>
      <c r="N17" s="57"/>
      <c r="O17" s="58"/>
      <c r="P17" s="57"/>
      <c r="Q17" s="58"/>
      <c r="R17" s="10"/>
      <c r="S17" s="44">
        <f t="shared" si="13"/>
        <v>0</v>
      </c>
      <c r="T17" s="44">
        <f t="shared" si="14"/>
        <v>0</v>
      </c>
      <c r="U17" s="44">
        <f t="shared" si="15"/>
        <v>0</v>
      </c>
      <c r="V17" s="44">
        <f t="shared" si="16"/>
        <v>0</v>
      </c>
      <c r="W17" s="44">
        <f t="shared" si="17"/>
        <v>0</v>
      </c>
      <c r="X17" s="44">
        <f t="shared" si="18"/>
        <v>0</v>
      </c>
      <c r="Y17" s="29">
        <f t="shared" si="19"/>
        <v>0</v>
      </c>
      <c r="Z17" s="29" t="str">
        <f t="shared" si="20"/>
        <v/>
      </c>
      <c r="AA17" s="29" t="str">
        <f t="shared" si="0"/>
        <v>　</v>
      </c>
      <c r="AB17" s="29" t="str">
        <f t="shared" si="21"/>
        <v xml:space="preserve"> </v>
      </c>
      <c r="AC17" s="44">
        <f t="shared" si="1"/>
        <v>0</v>
      </c>
      <c r="AD17" s="29" t="str">
        <f t="shared" si="2"/>
        <v/>
      </c>
      <c r="AE17" s="29">
        <v>5</v>
      </c>
      <c r="AF17" s="29" t="str">
        <f t="shared" si="3"/>
        <v/>
      </c>
      <c r="AG17" s="29" t="str">
        <f t="shared" si="22"/>
        <v/>
      </c>
      <c r="AH17" s="29" t="str">
        <f t="shared" si="23"/>
        <v/>
      </c>
      <c r="AI17" s="29" t="str">
        <f t="shared" si="24"/>
        <v/>
      </c>
      <c r="AJ17" s="29" t="str">
        <f t="shared" si="25"/>
        <v/>
      </c>
      <c r="AK17" s="29" t="str">
        <f t="shared" si="26"/>
        <v/>
      </c>
      <c r="AL17" s="29" t="str">
        <f t="shared" si="4"/>
        <v/>
      </c>
      <c r="AM17" s="29" t="str">
        <f t="shared" si="5"/>
        <v/>
      </c>
      <c r="AN17" s="29" t="str">
        <f t="shared" si="6"/>
        <v/>
      </c>
      <c r="AO17" s="29" t="str">
        <f t="shared" si="7"/>
        <v/>
      </c>
      <c r="AP17" s="29" t="str">
        <f t="shared" si="8"/>
        <v>999:99.99</v>
      </c>
      <c r="AQ17" s="29" t="str">
        <f t="shared" si="9"/>
        <v>999:99.99</v>
      </c>
      <c r="AR17" s="29" t="str">
        <f t="shared" si="10"/>
        <v>999:99.99</v>
      </c>
      <c r="AS17" s="29" t="str">
        <f t="shared" si="11"/>
        <v>999:99.99</v>
      </c>
      <c r="AT17" s="3">
        <f t="shared" si="27"/>
        <v>0</v>
      </c>
      <c r="AU17"/>
      <c r="AW17" s="3" t="str">
        <f t="shared" si="28"/>
        <v>19000100</v>
      </c>
      <c r="AX17"/>
      <c r="AY17"/>
      <c r="AZ17" s="5"/>
    </row>
    <row r="18" spans="1:52" ht="19.149999999999999" customHeight="1">
      <c r="A18" s="7" t="str">
        <f t="shared" si="29"/>
        <v/>
      </c>
      <c r="B18" s="108"/>
      <c r="C18" s="23"/>
      <c r="D18" s="55"/>
      <c r="E18" s="56"/>
      <c r="F18" s="56"/>
      <c r="G18" s="56"/>
      <c r="H18" s="56"/>
      <c r="I18" s="7" t="str">
        <f t="shared" si="12"/>
        <v/>
      </c>
      <c r="J18" s="57"/>
      <c r="K18" s="58"/>
      <c r="L18" s="57"/>
      <c r="M18" s="58"/>
      <c r="N18" s="57"/>
      <c r="O18" s="58"/>
      <c r="P18" s="57"/>
      <c r="Q18" s="58"/>
      <c r="R18" s="10"/>
      <c r="S18" s="44">
        <f t="shared" si="13"/>
        <v>0</v>
      </c>
      <c r="T18" s="44">
        <f t="shared" si="14"/>
        <v>0</v>
      </c>
      <c r="U18" s="44">
        <f t="shared" si="15"/>
        <v>0</v>
      </c>
      <c r="V18" s="44">
        <f t="shared" si="16"/>
        <v>0</v>
      </c>
      <c r="W18" s="44">
        <f t="shared" si="17"/>
        <v>0</v>
      </c>
      <c r="X18" s="44">
        <f t="shared" si="18"/>
        <v>0</v>
      </c>
      <c r="Y18" s="29">
        <f t="shared" si="19"/>
        <v>0</v>
      </c>
      <c r="Z18" s="29" t="str">
        <f t="shared" si="20"/>
        <v/>
      </c>
      <c r="AA18" s="29" t="str">
        <f t="shared" si="0"/>
        <v>　</v>
      </c>
      <c r="AB18" s="29" t="str">
        <f t="shared" si="21"/>
        <v xml:space="preserve"> </v>
      </c>
      <c r="AC18" s="44">
        <f t="shared" si="1"/>
        <v>0</v>
      </c>
      <c r="AD18" s="29" t="str">
        <f t="shared" si="2"/>
        <v/>
      </c>
      <c r="AE18" s="29">
        <v>5</v>
      </c>
      <c r="AF18" s="29" t="str">
        <f t="shared" si="3"/>
        <v/>
      </c>
      <c r="AG18" s="29" t="str">
        <f t="shared" si="22"/>
        <v/>
      </c>
      <c r="AH18" s="29" t="str">
        <f t="shared" si="23"/>
        <v/>
      </c>
      <c r="AI18" s="29" t="str">
        <f t="shared" si="24"/>
        <v/>
      </c>
      <c r="AJ18" s="29" t="str">
        <f t="shared" si="25"/>
        <v/>
      </c>
      <c r="AK18" s="29" t="str">
        <f t="shared" si="26"/>
        <v/>
      </c>
      <c r="AL18" s="29" t="str">
        <f t="shared" si="4"/>
        <v/>
      </c>
      <c r="AM18" s="29" t="str">
        <f t="shared" si="5"/>
        <v/>
      </c>
      <c r="AN18" s="29" t="str">
        <f t="shared" si="6"/>
        <v/>
      </c>
      <c r="AO18" s="29" t="str">
        <f t="shared" si="7"/>
        <v/>
      </c>
      <c r="AP18" s="29" t="str">
        <f t="shared" si="8"/>
        <v>999:99.99</v>
      </c>
      <c r="AQ18" s="29" t="str">
        <f t="shared" si="9"/>
        <v>999:99.99</v>
      </c>
      <c r="AR18" s="29" t="str">
        <f t="shared" si="10"/>
        <v>999:99.99</v>
      </c>
      <c r="AS18" s="29" t="str">
        <f t="shared" si="11"/>
        <v>999:99.99</v>
      </c>
      <c r="AT18" s="3">
        <f t="shared" si="27"/>
        <v>0</v>
      </c>
      <c r="AU18"/>
      <c r="AW18" s="3" t="str">
        <f t="shared" si="28"/>
        <v>19000100</v>
      </c>
      <c r="AX18"/>
      <c r="AY18"/>
      <c r="AZ18" s="5"/>
    </row>
    <row r="19" spans="1:52" ht="19.149999999999999" customHeight="1">
      <c r="A19" s="7" t="str">
        <f t="shared" si="29"/>
        <v/>
      </c>
      <c r="B19" s="108"/>
      <c r="C19" s="23"/>
      <c r="D19" s="55"/>
      <c r="E19" s="56"/>
      <c r="F19" s="56"/>
      <c r="G19" s="56"/>
      <c r="H19" s="56"/>
      <c r="I19" s="7" t="str">
        <f t="shared" si="12"/>
        <v/>
      </c>
      <c r="J19" s="57"/>
      <c r="K19" s="58"/>
      <c r="L19" s="57"/>
      <c r="M19" s="58"/>
      <c r="N19" s="57"/>
      <c r="O19" s="58"/>
      <c r="P19" s="57"/>
      <c r="Q19" s="58"/>
      <c r="R19" s="10"/>
      <c r="S19" s="44">
        <f t="shared" si="13"/>
        <v>0</v>
      </c>
      <c r="T19" s="44">
        <f t="shared" si="14"/>
        <v>0</v>
      </c>
      <c r="U19" s="44">
        <f t="shared" si="15"/>
        <v>0</v>
      </c>
      <c r="V19" s="44">
        <f t="shared" si="16"/>
        <v>0</v>
      </c>
      <c r="W19" s="44">
        <f t="shared" si="17"/>
        <v>0</v>
      </c>
      <c r="X19" s="44">
        <f t="shared" si="18"/>
        <v>0</v>
      </c>
      <c r="Y19" s="29">
        <f t="shared" si="19"/>
        <v>0</v>
      </c>
      <c r="Z19" s="29" t="str">
        <f t="shared" si="20"/>
        <v/>
      </c>
      <c r="AA19" s="29" t="str">
        <f t="shared" si="0"/>
        <v>　</v>
      </c>
      <c r="AB19" s="29" t="str">
        <f t="shared" si="21"/>
        <v xml:space="preserve"> </v>
      </c>
      <c r="AC19" s="44">
        <f t="shared" si="1"/>
        <v>0</v>
      </c>
      <c r="AD19" s="29" t="str">
        <f t="shared" si="2"/>
        <v/>
      </c>
      <c r="AE19" s="29">
        <v>5</v>
      </c>
      <c r="AF19" s="29" t="str">
        <f t="shared" si="3"/>
        <v/>
      </c>
      <c r="AG19" s="29" t="str">
        <f t="shared" si="22"/>
        <v/>
      </c>
      <c r="AH19" s="29" t="str">
        <f t="shared" si="23"/>
        <v/>
      </c>
      <c r="AI19" s="29" t="str">
        <f t="shared" si="24"/>
        <v/>
      </c>
      <c r="AJ19" s="29" t="str">
        <f t="shared" si="25"/>
        <v/>
      </c>
      <c r="AK19" s="29" t="str">
        <f t="shared" si="26"/>
        <v/>
      </c>
      <c r="AL19" s="29" t="str">
        <f t="shared" si="4"/>
        <v/>
      </c>
      <c r="AM19" s="29" t="str">
        <f t="shared" si="5"/>
        <v/>
      </c>
      <c r="AN19" s="29" t="str">
        <f t="shared" si="6"/>
        <v/>
      </c>
      <c r="AO19" s="29" t="str">
        <f t="shared" si="7"/>
        <v/>
      </c>
      <c r="AP19" s="29" t="str">
        <f t="shared" si="8"/>
        <v>999:99.99</v>
      </c>
      <c r="AQ19" s="29" t="str">
        <f t="shared" si="9"/>
        <v>999:99.99</v>
      </c>
      <c r="AR19" s="29" t="str">
        <f t="shared" si="10"/>
        <v>999:99.99</v>
      </c>
      <c r="AS19" s="29" t="str">
        <f t="shared" si="11"/>
        <v>999:99.99</v>
      </c>
      <c r="AT19" s="3">
        <f t="shared" si="27"/>
        <v>0</v>
      </c>
      <c r="AU19"/>
      <c r="AW19" s="3" t="str">
        <f t="shared" si="28"/>
        <v>19000100</v>
      </c>
      <c r="AX19"/>
      <c r="AY19"/>
      <c r="AZ19"/>
    </row>
    <row r="20" spans="1:52" ht="19.149999999999999" customHeight="1">
      <c r="A20" s="7" t="str">
        <f t="shared" si="29"/>
        <v/>
      </c>
      <c r="B20" s="108"/>
      <c r="C20" s="23"/>
      <c r="D20" s="55"/>
      <c r="E20" s="56"/>
      <c r="F20" s="56"/>
      <c r="G20" s="56"/>
      <c r="H20" s="56"/>
      <c r="I20" s="7" t="str">
        <f t="shared" si="12"/>
        <v/>
      </c>
      <c r="J20" s="57"/>
      <c r="K20" s="58"/>
      <c r="L20" s="57"/>
      <c r="M20" s="58"/>
      <c r="N20" s="57"/>
      <c r="O20" s="58"/>
      <c r="P20" s="57"/>
      <c r="Q20" s="58"/>
      <c r="R20" s="10"/>
      <c r="S20" s="44">
        <f t="shared" si="13"/>
        <v>0</v>
      </c>
      <c r="T20" s="44">
        <f t="shared" si="14"/>
        <v>0</v>
      </c>
      <c r="U20" s="44">
        <f t="shared" si="15"/>
        <v>0</v>
      </c>
      <c r="V20" s="44">
        <f t="shared" si="16"/>
        <v>0</v>
      </c>
      <c r="W20" s="44">
        <f t="shared" si="17"/>
        <v>0</v>
      </c>
      <c r="X20" s="44">
        <f t="shared" si="18"/>
        <v>0</v>
      </c>
      <c r="Y20" s="29">
        <f t="shared" si="19"/>
        <v>0</v>
      </c>
      <c r="Z20" s="29" t="str">
        <f t="shared" si="20"/>
        <v/>
      </c>
      <c r="AA20" s="29" t="str">
        <f t="shared" si="0"/>
        <v>　</v>
      </c>
      <c r="AB20" s="29" t="str">
        <f t="shared" si="21"/>
        <v xml:space="preserve"> </v>
      </c>
      <c r="AC20" s="44">
        <f t="shared" si="1"/>
        <v>0</v>
      </c>
      <c r="AD20" s="29" t="str">
        <f t="shared" si="2"/>
        <v/>
      </c>
      <c r="AE20" s="29">
        <v>5</v>
      </c>
      <c r="AF20" s="29" t="str">
        <f t="shared" si="3"/>
        <v/>
      </c>
      <c r="AG20" s="29" t="str">
        <f t="shared" si="22"/>
        <v/>
      </c>
      <c r="AH20" s="29" t="str">
        <f t="shared" si="23"/>
        <v/>
      </c>
      <c r="AI20" s="29" t="str">
        <f t="shared" si="24"/>
        <v/>
      </c>
      <c r="AJ20" s="29" t="str">
        <f t="shared" si="25"/>
        <v/>
      </c>
      <c r="AK20" s="29" t="str">
        <f t="shared" si="26"/>
        <v/>
      </c>
      <c r="AL20" s="29" t="str">
        <f t="shared" si="4"/>
        <v/>
      </c>
      <c r="AM20" s="29" t="str">
        <f t="shared" si="5"/>
        <v/>
      </c>
      <c r="AN20" s="29" t="str">
        <f t="shared" si="6"/>
        <v/>
      </c>
      <c r="AO20" s="29" t="str">
        <f t="shared" si="7"/>
        <v/>
      </c>
      <c r="AP20" s="29" t="str">
        <f t="shared" si="8"/>
        <v>999:99.99</v>
      </c>
      <c r="AQ20" s="29" t="str">
        <f t="shared" si="9"/>
        <v>999:99.99</v>
      </c>
      <c r="AR20" s="29" t="str">
        <f t="shared" si="10"/>
        <v>999:99.99</v>
      </c>
      <c r="AS20" s="29" t="str">
        <f t="shared" si="11"/>
        <v>999:99.99</v>
      </c>
      <c r="AT20" s="3">
        <f t="shared" si="27"/>
        <v>0</v>
      </c>
      <c r="AU20"/>
      <c r="AV20"/>
      <c r="AW20" s="3" t="str">
        <f t="shared" si="28"/>
        <v>19000100</v>
      </c>
      <c r="AX20"/>
      <c r="AY20"/>
      <c r="AZ20"/>
    </row>
    <row r="21" spans="1:52" ht="19.149999999999999" customHeight="1">
      <c r="A21" s="7" t="str">
        <f t="shared" si="29"/>
        <v/>
      </c>
      <c r="B21" s="108"/>
      <c r="C21" s="23"/>
      <c r="D21" s="55"/>
      <c r="E21" s="56"/>
      <c r="F21" s="56"/>
      <c r="G21" s="56"/>
      <c r="H21" s="56"/>
      <c r="I21" s="7" t="str">
        <f t="shared" si="12"/>
        <v/>
      </c>
      <c r="J21" s="57"/>
      <c r="K21" s="58"/>
      <c r="L21" s="57"/>
      <c r="M21" s="58"/>
      <c r="N21" s="57"/>
      <c r="O21" s="58"/>
      <c r="P21" s="57"/>
      <c r="Q21" s="58"/>
      <c r="R21" s="10"/>
      <c r="S21" s="44">
        <f t="shared" si="13"/>
        <v>0</v>
      </c>
      <c r="T21" s="44">
        <f t="shared" si="14"/>
        <v>0</v>
      </c>
      <c r="U21" s="44">
        <f t="shared" si="15"/>
        <v>0</v>
      </c>
      <c r="V21" s="44">
        <f t="shared" si="16"/>
        <v>0</v>
      </c>
      <c r="W21" s="44">
        <f t="shared" si="17"/>
        <v>0</v>
      </c>
      <c r="X21" s="44">
        <f t="shared" si="18"/>
        <v>0</v>
      </c>
      <c r="Y21" s="29">
        <f t="shared" si="19"/>
        <v>0</v>
      </c>
      <c r="Z21" s="29" t="str">
        <f t="shared" si="20"/>
        <v/>
      </c>
      <c r="AA21" s="29" t="str">
        <f t="shared" si="0"/>
        <v>　</v>
      </c>
      <c r="AB21" s="29" t="str">
        <f t="shared" si="21"/>
        <v xml:space="preserve"> </v>
      </c>
      <c r="AC21" s="44">
        <f t="shared" si="1"/>
        <v>0</v>
      </c>
      <c r="AD21" s="29" t="str">
        <f t="shared" si="2"/>
        <v/>
      </c>
      <c r="AE21" s="29">
        <v>5</v>
      </c>
      <c r="AF21" s="29" t="str">
        <f t="shared" si="3"/>
        <v/>
      </c>
      <c r="AG21" s="29" t="str">
        <f t="shared" si="22"/>
        <v/>
      </c>
      <c r="AH21" s="29" t="str">
        <f t="shared" si="23"/>
        <v/>
      </c>
      <c r="AI21" s="29" t="str">
        <f t="shared" si="24"/>
        <v/>
      </c>
      <c r="AJ21" s="29" t="str">
        <f t="shared" si="25"/>
        <v/>
      </c>
      <c r="AK21" s="29" t="str">
        <f t="shared" si="26"/>
        <v/>
      </c>
      <c r="AL21" s="29" t="str">
        <f t="shared" si="4"/>
        <v/>
      </c>
      <c r="AM21" s="29" t="str">
        <f t="shared" si="5"/>
        <v/>
      </c>
      <c r="AN21" s="29" t="str">
        <f t="shared" si="6"/>
        <v/>
      </c>
      <c r="AO21" s="29" t="str">
        <f t="shared" si="7"/>
        <v/>
      </c>
      <c r="AP21" s="29" t="str">
        <f t="shared" si="8"/>
        <v>999:99.99</v>
      </c>
      <c r="AQ21" s="29" t="str">
        <f t="shared" si="9"/>
        <v>999:99.99</v>
      </c>
      <c r="AR21" s="29" t="str">
        <f t="shared" si="10"/>
        <v>999:99.99</v>
      </c>
      <c r="AS21" s="29" t="str">
        <f t="shared" si="11"/>
        <v>999:99.99</v>
      </c>
      <c r="AT21" s="3">
        <f t="shared" si="27"/>
        <v>0</v>
      </c>
      <c r="AU21"/>
      <c r="AV21"/>
      <c r="AW21" s="3" t="str">
        <f t="shared" si="28"/>
        <v>19000100</v>
      </c>
      <c r="AX21"/>
      <c r="AY21" s="5"/>
    </row>
    <row r="22" spans="1:52" ht="19.149999999999999" customHeight="1">
      <c r="A22" s="7" t="str">
        <f t="shared" si="29"/>
        <v/>
      </c>
      <c r="B22" s="108"/>
      <c r="C22" s="23"/>
      <c r="D22" s="55"/>
      <c r="E22" s="56"/>
      <c r="F22" s="56"/>
      <c r="G22" s="56"/>
      <c r="H22" s="56"/>
      <c r="I22" s="7" t="str">
        <f t="shared" si="12"/>
        <v/>
      </c>
      <c r="J22" s="57"/>
      <c r="K22" s="58"/>
      <c r="L22" s="57"/>
      <c r="M22" s="58"/>
      <c r="N22" s="57"/>
      <c r="O22" s="58"/>
      <c r="P22" s="57"/>
      <c r="Q22" s="58"/>
      <c r="R22" s="10"/>
      <c r="S22" s="44">
        <f t="shared" si="13"/>
        <v>0</v>
      </c>
      <c r="T22" s="44">
        <f t="shared" si="14"/>
        <v>0</v>
      </c>
      <c r="U22" s="44">
        <f t="shared" si="15"/>
        <v>0</v>
      </c>
      <c r="V22" s="44">
        <f t="shared" si="16"/>
        <v>0</v>
      </c>
      <c r="W22" s="44">
        <f t="shared" si="17"/>
        <v>0</v>
      </c>
      <c r="X22" s="44">
        <f t="shared" si="18"/>
        <v>0</v>
      </c>
      <c r="Y22" s="29">
        <f t="shared" si="19"/>
        <v>0</v>
      </c>
      <c r="Z22" s="29" t="str">
        <f t="shared" si="20"/>
        <v/>
      </c>
      <c r="AA22" s="29" t="str">
        <f t="shared" si="0"/>
        <v>　</v>
      </c>
      <c r="AB22" s="29" t="str">
        <f t="shared" si="21"/>
        <v xml:space="preserve"> </v>
      </c>
      <c r="AC22" s="44">
        <f t="shared" si="1"/>
        <v>0</v>
      </c>
      <c r="AD22" s="29" t="str">
        <f t="shared" si="2"/>
        <v/>
      </c>
      <c r="AE22" s="29">
        <v>5</v>
      </c>
      <c r="AF22" s="29" t="str">
        <f t="shared" si="3"/>
        <v/>
      </c>
      <c r="AG22" s="29" t="str">
        <f t="shared" si="22"/>
        <v/>
      </c>
      <c r="AH22" s="29" t="str">
        <f t="shared" si="23"/>
        <v/>
      </c>
      <c r="AI22" s="29" t="str">
        <f t="shared" si="24"/>
        <v/>
      </c>
      <c r="AJ22" s="29" t="str">
        <f t="shared" si="25"/>
        <v/>
      </c>
      <c r="AK22" s="29" t="str">
        <f t="shared" si="26"/>
        <v/>
      </c>
      <c r="AL22" s="29" t="str">
        <f t="shared" si="4"/>
        <v/>
      </c>
      <c r="AM22" s="29" t="str">
        <f t="shared" si="5"/>
        <v/>
      </c>
      <c r="AN22" s="29" t="str">
        <f t="shared" si="6"/>
        <v/>
      </c>
      <c r="AO22" s="29" t="str">
        <f t="shared" si="7"/>
        <v/>
      </c>
      <c r="AP22" s="29" t="str">
        <f t="shared" si="8"/>
        <v>999:99.99</v>
      </c>
      <c r="AQ22" s="29" t="str">
        <f t="shared" si="9"/>
        <v>999:99.99</v>
      </c>
      <c r="AR22" s="29" t="str">
        <f t="shared" si="10"/>
        <v>999:99.99</v>
      </c>
      <c r="AS22" s="29" t="str">
        <f t="shared" si="11"/>
        <v>999:99.99</v>
      </c>
      <c r="AT22" s="3">
        <f t="shared" si="27"/>
        <v>0</v>
      </c>
      <c r="AU22"/>
      <c r="AW22" s="3" t="str">
        <f t="shared" si="28"/>
        <v>19000100</v>
      </c>
      <c r="AX22"/>
      <c r="AY22" s="5"/>
    </row>
    <row r="23" spans="1:52" ht="19.149999999999999" customHeight="1">
      <c r="A23" s="7" t="str">
        <f t="shared" si="29"/>
        <v/>
      </c>
      <c r="B23" s="108"/>
      <c r="C23" s="23"/>
      <c r="D23" s="55"/>
      <c r="E23" s="56"/>
      <c r="F23" s="56"/>
      <c r="G23" s="56"/>
      <c r="H23" s="56"/>
      <c r="I23" s="7" t="str">
        <f t="shared" si="12"/>
        <v/>
      </c>
      <c r="J23" s="57"/>
      <c r="K23" s="58"/>
      <c r="L23" s="57"/>
      <c r="M23" s="58"/>
      <c r="N23" s="57"/>
      <c r="O23" s="58"/>
      <c r="P23" s="57"/>
      <c r="Q23" s="58"/>
      <c r="R23" s="10"/>
      <c r="S23" s="44">
        <f t="shared" si="13"/>
        <v>0</v>
      </c>
      <c r="T23" s="44">
        <f t="shared" si="14"/>
        <v>0</v>
      </c>
      <c r="U23" s="44">
        <f t="shared" si="15"/>
        <v>0</v>
      </c>
      <c r="V23" s="44">
        <f t="shared" si="16"/>
        <v>0</v>
      </c>
      <c r="W23" s="44">
        <f t="shared" si="17"/>
        <v>0</v>
      </c>
      <c r="X23" s="44">
        <f t="shared" si="18"/>
        <v>0</v>
      </c>
      <c r="Y23" s="29">
        <f t="shared" si="19"/>
        <v>0</v>
      </c>
      <c r="Z23" s="29" t="str">
        <f t="shared" si="20"/>
        <v/>
      </c>
      <c r="AA23" s="29" t="str">
        <f t="shared" si="0"/>
        <v>　</v>
      </c>
      <c r="AB23" s="29" t="str">
        <f t="shared" si="21"/>
        <v xml:space="preserve"> </v>
      </c>
      <c r="AC23" s="44">
        <f t="shared" si="1"/>
        <v>0</v>
      </c>
      <c r="AD23" s="29" t="str">
        <f t="shared" si="2"/>
        <v/>
      </c>
      <c r="AE23" s="29">
        <v>5</v>
      </c>
      <c r="AF23" s="29" t="str">
        <f t="shared" si="3"/>
        <v/>
      </c>
      <c r="AG23" s="29" t="str">
        <f t="shared" si="22"/>
        <v/>
      </c>
      <c r="AH23" s="29" t="str">
        <f t="shared" si="23"/>
        <v/>
      </c>
      <c r="AI23" s="29" t="str">
        <f t="shared" si="24"/>
        <v/>
      </c>
      <c r="AJ23" s="29" t="str">
        <f t="shared" si="25"/>
        <v/>
      </c>
      <c r="AK23" s="29" t="str">
        <f t="shared" si="26"/>
        <v/>
      </c>
      <c r="AL23" s="29" t="str">
        <f t="shared" si="4"/>
        <v/>
      </c>
      <c r="AM23" s="29" t="str">
        <f t="shared" si="5"/>
        <v/>
      </c>
      <c r="AN23" s="29" t="str">
        <f t="shared" si="6"/>
        <v/>
      </c>
      <c r="AO23" s="29" t="str">
        <f t="shared" si="7"/>
        <v/>
      </c>
      <c r="AP23" s="29" t="str">
        <f t="shared" si="8"/>
        <v>999:99.99</v>
      </c>
      <c r="AQ23" s="29" t="str">
        <f t="shared" si="9"/>
        <v>999:99.99</v>
      </c>
      <c r="AR23" s="29" t="str">
        <f t="shared" si="10"/>
        <v>999:99.99</v>
      </c>
      <c r="AS23" s="29" t="str">
        <f t="shared" si="11"/>
        <v>999:99.99</v>
      </c>
      <c r="AT23" s="3">
        <f t="shared" si="27"/>
        <v>0</v>
      </c>
      <c r="AU23"/>
      <c r="AW23" s="3" t="str">
        <f t="shared" si="28"/>
        <v>19000100</v>
      </c>
      <c r="AX23"/>
      <c r="AY23" s="5"/>
    </row>
    <row r="24" spans="1:52" ht="19.149999999999999" customHeight="1">
      <c r="A24" s="7" t="str">
        <f t="shared" si="29"/>
        <v/>
      </c>
      <c r="B24" s="108"/>
      <c r="C24" s="23"/>
      <c r="D24" s="55"/>
      <c r="E24" s="56"/>
      <c r="F24" s="56"/>
      <c r="G24" s="56"/>
      <c r="H24" s="56"/>
      <c r="I24" s="7" t="str">
        <f t="shared" si="12"/>
        <v/>
      </c>
      <c r="J24" s="57"/>
      <c r="K24" s="58"/>
      <c r="L24" s="57"/>
      <c r="M24" s="58"/>
      <c r="N24" s="57"/>
      <c r="O24" s="58"/>
      <c r="P24" s="57"/>
      <c r="Q24" s="58"/>
      <c r="R24" s="10"/>
      <c r="S24" s="44">
        <f t="shared" si="13"/>
        <v>0</v>
      </c>
      <c r="T24" s="44">
        <f t="shared" si="14"/>
        <v>0</v>
      </c>
      <c r="U24" s="44">
        <f t="shared" si="15"/>
        <v>0</v>
      </c>
      <c r="V24" s="44">
        <f t="shared" si="16"/>
        <v>0</v>
      </c>
      <c r="W24" s="44">
        <f t="shared" si="17"/>
        <v>0</v>
      </c>
      <c r="X24" s="44">
        <f t="shared" si="18"/>
        <v>0</v>
      </c>
      <c r="Y24" s="29">
        <f t="shared" si="19"/>
        <v>0</v>
      </c>
      <c r="Z24" s="29" t="str">
        <f t="shared" si="20"/>
        <v/>
      </c>
      <c r="AA24" s="29" t="str">
        <f t="shared" si="0"/>
        <v>　</v>
      </c>
      <c r="AB24" s="29" t="str">
        <f t="shared" si="21"/>
        <v xml:space="preserve"> </v>
      </c>
      <c r="AC24" s="44">
        <f t="shared" si="1"/>
        <v>0</v>
      </c>
      <c r="AD24" s="29" t="str">
        <f t="shared" si="2"/>
        <v/>
      </c>
      <c r="AE24" s="29">
        <v>5</v>
      </c>
      <c r="AF24" s="29" t="str">
        <f t="shared" si="3"/>
        <v/>
      </c>
      <c r="AG24" s="29" t="str">
        <f t="shared" si="22"/>
        <v/>
      </c>
      <c r="AH24" s="29" t="str">
        <f t="shared" si="23"/>
        <v/>
      </c>
      <c r="AI24" s="29" t="str">
        <f t="shared" si="24"/>
        <v/>
      </c>
      <c r="AJ24" s="29" t="str">
        <f t="shared" si="25"/>
        <v/>
      </c>
      <c r="AK24" s="29" t="str">
        <f t="shared" si="26"/>
        <v/>
      </c>
      <c r="AL24" s="29" t="str">
        <f t="shared" si="4"/>
        <v/>
      </c>
      <c r="AM24" s="29" t="str">
        <f t="shared" si="5"/>
        <v/>
      </c>
      <c r="AN24" s="29" t="str">
        <f t="shared" si="6"/>
        <v/>
      </c>
      <c r="AO24" s="29" t="str">
        <f t="shared" si="7"/>
        <v/>
      </c>
      <c r="AP24" s="29" t="str">
        <f t="shared" si="8"/>
        <v>999:99.99</v>
      </c>
      <c r="AQ24" s="29" t="str">
        <f t="shared" si="9"/>
        <v>999:99.99</v>
      </c>
      <c r="AR24" s="29" t="str">
        <f t="shared" si="10"/>
        <v>999:99.99</v>
      </c>
      <c r="AS24" s="29" t="str">
        <f t="shared" si="11"/>
        <v>999:99.99</v>
      </c>
      <c r="AT24" s="3">
        <f t="shared" si="27"/>
        <v>0</v>
      </c>
      <c r="AU24"/>
      <c r="AW24" s="3" t="str">
        <f t="shared" si="28"/>
        <v>19000100</v>
      </c>
      <c r="AX24"/>
      <c r="AY24" s="5"/>
    </row>
    <row r="25" spans="1:52" ht="19.149999999999999" customHeight="1">
      <c r="A25" s="7" t="str">
        <f t="shared" si="29"/>
        <v/>
      </c>
      <c r="B25" s="108"/>
      <c r="C25" s="23"/>
      <c r="D25" s="55"/>
      <c r="E25" s="56"/>
      <c r="F25" s="56"/>
      <c r="G25" s="56"/>
      <c r="H25" s="56"/>
      <c r="I25" s="7" t="str">
        <f t="shared" si="12"/>
        <v/>
      </c>
      <c r="J25" s="57"/>
      <c r="K25" s="58"/>
      <c r="L25" s="57"/>
      <c r="M25" s="58"/>
      <c r="N25" s="57"/>
      <c r="O25" s="58"/>
      <c r="P25" s="57"/>
      <c r="Q25" s="58"/>
      <c r="R25" s="10"/>
      <c r="S25" s="44">
        <f t="shared" si="13"/>
        <v>0</v>
      </c>
      <c r="T25" s="44">
        <f t="shared" si="14"/>
        <v>0</v>
      </c>
      <c r="U25" s="44">
        <f t="shared" si="15"/>
        <v>0</v>
      </c>
      <c r="V25" s="44">
        <f t="shared" si="16"/>
        <v>0</v>
      </c>
      <c r="W25" s="44">
        <f t="shared" si="17"/>
        <v>0</v>
      </c>
      <c r="X25" s="44">
        <f t="shared" si="18"/>
        <v>0</v>
      </c>
      <c r="Y25" s="29">
        <f t="shared" si="19"/>
        <v>0</v>
      </c>
      <c r="Z25" s="29" t="str">
        <f t="shared" si="20"/>
        <v/>
      </c>
      <c r="AA25" s="29" t="str">
        <f t="shared" si="0"/>
        <v>　</v>
      </c>
      <c r="AB25" s="29" t="str">
        <f t="shared" si="21"/>
        <v xml:space="preserve"> </v>
      </c>
      <c r="AC25" s="44">
        <f t="shared" si="1"/>
        <v>0</v>
      </c>
      <c r="AD25" s="29" t="str">
        <f t="shared" si="2"/>
        <v/>
      </c>
      <c r="AE25" s="29">
        <v>5</v>
      </c>
      <c r="AF25" s="29" t="str">
        <f t="shared" si="3"/>
        <v/>
      </c>
      <c r="AG25" s="29" t="str">
        <f t="shared" si="22"/>
        <v/>
      </c>
      <c r="AH25" s="29" t="str">
        <f t="shared" si="23"/>
        <v/>
      </c>
      <c r="AI25" s="29" t="str">
        <f t="shared" si="24"/>
        <v/>
      </c>
      <c r="AJ25" s="29" t="str">
        <f t="shared" si="25"/>
        <v/>
      </c>
      <c r="AK25" s="29" t="str">
        <f t="shared" si="26"/>
        <v/>
      </c>
      <c r="AL25" s="29" t="str">
        <f t="shared" si="4"/>
        <v/>
      </c>
      <c r="AM25" s="29" t="str">
        <f t="shared" si="5"/>
        <v/>
      </c>
      <c r="AN25" s="29" t="str">
        <f t="shared" si="6"/>
        <v/>
      </c>
      <c r="AO25" s="29" t="str">
        <f t="shared" si="7"/>
        <v/>
      </c>
      <c r="AP25" s="29" t="str">
        <f t="shared" si="8"/>
        <v>999:99.99</v>
      </c>
      <c r="AQ25" s="29" t="str">
        <f t="shared" si="9"/>
        <v>999:99.99</v>
      </c>
      <c r="AR25" s="29" t="str">
        <f t="shared" si="10"/>
        <v>999:99.99</v>
      </c>
      <c r="AS25" s="29" t="str">
        <f t="shared" si="11"/>
        <v>999:99.99</v>
      </c>
      <c r="AT25" s="3">
        <f t="shared" si="27"/>
        <v>0</v>
      </c>
      <c r="AU25"/>
      <c r="AW25" s="3" t="str">
        <f t="shared" si="28"/>
        <v>19000100</v>
      </c>
      <c r="AX25"/>
      <c r="AY25" s="5"/>
    </row>
    <row r="26" spans="1:52" ht="19.149999999999999" customHeight="1">
      <c r="A26" s="7" t="str">
        <f t="shared" si="29"/>
        <v/>
      </c>
      <c r="B26" s="108"/>
      <c r="C26" s="23"/>
      <c r="D26" s="55"/>
      <c r="E26" s="56"/>
      <c r="F26" s="56"/>
      <c r="G26" s="56"/>
      <c r="H26" s="56"/>
      <c r="I26" s="7" t="str">
        <f t="shared" si="12"/>
        <v/>
      </c>
      <c r="J26" s="57"/>
      <c r="K26" s="58"/>
      <c r="L26" s="57"/>
      <c r="M26" s="58"/>
      <c r="N26" s="57"/>
      <c r="O26" s="58"/>
      <c r="P26" s="57"/>
      <c r="Q26" s="58"/>
      <c r="R26" s="10"/>
      <c r="S26" s="44">
        <f t="shared" si="13"/>
        <v>0</v>
      </c>
      <c r="T26" s="44">
        <f t="shared" si="14"/>
        <v>0</v>
      </c>
      <c r="U26" s="44">
        <f t="shared" si="15"/>
        <v>0</v>
      </c>
      <c r="V26" s="44">
        <f t="shared" si="16"/>
        <v>0</v>
      </c>
      <c r="W26" s="44">
        <f t="shared" si="17"/>
        <v>0</v>
      </c>
      <c r="X26" s="44">
        <f t="shared" si="18"/>
        <v>0</v>
      </c>
      <c r="Y26" s="29">
        <f t="shared" si="19"/>
        <v>0</v>
      </c>
      <c r="Z26" s="29" t="str">
        <f t="shared" si="20"/>
        <v/>
      </c>
      <c r="AA26" s="29" t="str">
        <f t="shared" si="0"/>
        <v>　</v>
      </c>
      <c r="AB26" s="29" t="str">
        <f t="shared" si="21"/>
        <v xml:space="preserve"> </v>
      </c>
      <c r="AC26" s="44">
        <f t="shared" si="1"/>
        <v>0</v>
      </c>
      <c r="AD26" s="29" t="str">
        <f t="shared" si="2"/>
        <v/>
      </c>
      <c r="AE26" s="29">
        <v>5</v>
      </c>
      <c r="AF26" s="29" t="str">
        <f t="shared" si="3"/>
        <v/>
      </c>
      <c r="AG26" s="29" t="str">
        <f t="shared" si="22"/>
        <v/>
      </c>
      <c r="AH26" s="29" t="str">
        <f t="shared" si="23"/>
        <v/>
      </c>
      <c r="AI26" s="29" t="str">
        <f t="shared" si="24"/>
        <v/>
      </c>
      <c r="AJ26" s="29" t="str">
        <f t="shared" si="25"/>
        <v/>
      </c>
      <c r="AK26" s="29" t="str">
        <f t="shared" si="26"/>
        <v/>
      </c>
      <c r="AL26" s="29" t="str">
        <f t="shared" si="4"/>
        <v/>
      </c>
      <c r="AM26" s="29" t="str">
        <f t="shared" si="5"/>
        <v/>
      </c>
      <c r="AN26" s="29" t="str">
        <f t="shared" si="6"/>
        <v/>
      </c>
      <c r="AO26" s="29" t="str">
        <f t="shared" si="7"/>
        <v/>
      </c>
      <c r="AP26" s="29" t="str">
        <f t="shared" si="8"/>
        <v>999:99.99</v>
      </c>
      <c r="AQ26" s="29" t="str">
        <f t="shared" si="9"/>
        <v>999:99.99</v>
      </c>
      <c r="AR26" s="29" t="str">
        <f t="shared" si="10"/>
        <v>999:99.99</v>
      </c>
      <c r="AS26" s="29" t="str">
        <f t="shared" si="11"/>
        <v>999:99.99</v>
      </c>
      <c r="AT26" s="3">
        <f t="shared" si="27"/>
        <v>0</v>
      </c>
      <c r="AU26"/>
      <c r="AV26"/>
      <c r="AW26" s="3" t="str">
        <f t="shared" si="28"/>
        <v>19000100</v>
      </c>
      <c r="AX26"/>
      <c r="AY26"/>
    </row>
    <row r="27" spans="1:52" ht="19.149999999999999" customHeight="1">
      <c r="A27" s="7" t="str">
        <f t="shared" si="29"/>
        <v/>
      </c>
      <c r="B27" s="108"/>
      <c r="C27" s="23"/>
      <c r="D27" s="55"/>
      <c r="E27" s="56"/>
      <c r="F27" s="56"/>
      <c r="G27" s="56"/>
      <c r="H27" s="56"/>
      <c r="I27" s="7" t="str">
        <f t="shared" si="12"/>
        <v/>
      </c>
      <c r="J27" s="57"/>
      <c r="K27" s="58"/>
      <c r="L27" s="57"/>
      <c r="M27" s="58"/>
      <c r="N27" s="57"/>
      <c r="O27" s="58"/>
      <c r="P27" s="57"/>
      <c r="Q27" s="58"/>
      <c r="R27" s="10"/>
      <c r="S27" s="44">
        <f t="shared" si="13"/>
        <v>0</v>
      </c>
      <c r="T27" s="44">
        <f t="shared" si="14"/>
        <v>0</v>
      </c>
      <c r="U27" s="44">
        <f t="shared" si="15"/>
        <v>0</v>
      </c>
      <c r="V27" s="44">
        <f t="shared" si="16"/>
        <v>0</v>
      </c>
      <c r="W27" s="44">
        <f t="shared" si="17"/>
        <v>0</v>
      </c>
      <c r="X27" s="44">
        <f t="shared" si="18"/>
        <v>0</v>
      </c>
      <c r="Y27" s="29">
        <f t="shared" si="19"/>
        <v>0</v>
      </c>
      <c r="Z27" s="29" t="str">
        <f t="shared" si="20"/>
        <v/>
      </c>
      <c r="AA27" s="29" t="str">
        <f t="shared" si="0"/>
        <v>　</v>
      </c>
      <c r="AB27" s="29" t="str">
        <f t="shared" si="21"/>
        <v xml:space="preserve"> </v>
      </c>
      <c r="AC27" s="44">
        <f t="shared" si="1"/>
        <v>0</v>
      </c>
      <c r="AD27" s="29" t="str">
        <f t="shared" si="2"/>
        <v/>
      </c>
      <c r="AE27" s="29">
        <v>5</v>
      </c>
      <c r="AF27" s="29" t="str">
        <f t="shared" si="3"/>
        <v/>
      </c>
      <c r="AG27" s="29" t="str">
        <f t="shared" si="22"/>
        <v/>
      </c>
      <c r="AH27" s="29" t="str">
        <f t="shared" si="23"/>
        <v/>
      </c>
      <c r="AI27" s="29" t="str">
        <f t="shared" si="24"/>
        <v/>
      </c>
      <c r="AJ27" s="29" t="str">
        <f t="shared" si="25"/>
        <v/>
      </c>
      <c r="AK27" s="29" t="str">
        <f t="shared" si="26"/>
        <v/>
      </c>
      <c r="AL27" s="29" t="str">
        <f t="shared" si="4"/>
        <v/>
      </c>
      <c r="AM27" s="29" t="str">
        <f t="shared" si="5"/>
        <v/>
      </c>
      <c r="AN27" s="29" t="str">
        <f t="shared" si="6"/>
        <v/>
      </c>
      <c r="AO27" s="29" t="str">
        <f t="shared" si="7"/>
        <v/>
      </c>
      <c r="AP27" s="29" t="str">
        <f t="shared" si="8"/>
        <v>999:99.99</v>
      </c>
      <c r="AQ27" s="29" t="str">
        <f t="shared" si="9"/>
        <v>999:99.99</v>
      </c>
      <c r="AR27" s="29" t="str">
        <f t="shared" si="10"/>
        <v>999:99.99</v>
      </c>
      <c r="AS27" s="29" t="str">
        <f t="shared" si="11"/>
        <v>999:99.99</v>
      </c>
      <c r="AT27" s="3">
        <f t="shared" si="27"/>
        <v>0</v>
      </c>
      <c r="AU27"/>
      <c r="AW27" s="3" t="str">
        <f t="shared" si="28"/>
        <v>19000100</v>
      </c>
      <c r="AX27"/>
      <c r="AY27" s="5"/>
    </row>
    <row r="28" spans="1:52" ht="19.149999999999999" customHeight="1">
      <c r="A28" s="7" t="str">
        <f t="shared" si="29"/>
        <v/>
      </c>
      <c r="B28" s="108"/>
      <c r="C28" s="23"/>
      <c r="D28" s="55"/>
      <c r="E28" s="56"/>
      <c r="F28" s="56"/>
      <c r="G28" s="56"/>
      <c r="H28" s="56"/>
      <c r="I28" s="7" t="str">
        <f t="shared" si="12"/>
        <v/>
      </c>
      <c r="J28" s="57"/>
      <c r="K28" s="58"/>
      <c r="L28" s="57"/>
      <c r="M28" s="58"/>
      <c r="N28" s="57"/>
      <c r="O28" s="58"/>
      <c r="P28" s="57"/>
      <c r="Q28" s="58"/>
      <c r="R28" s="10"/>
      <c r="S28" s="44">
        <f t="shared" si="13"/>
        <v>0</v>
      </c>
      <c r="T28" s="44">
        <f t="shared" si="14"/>
        <v>0</v>
      </c>
      <c r="U28" s="44">
        <f t="shared" si="15"/>
        <v>0</v>
      </c>
      <c r="V28" s="44">
        <f t="shared" si="16"/>
        <v>0</v>
      </c>
      <c r="W28" s="44">
        <f t="shared" si="17"/>
        <v>0</v>
      </c>
      <c r="X28" s="44">
        <f t="shared" si="18"/>
        <v>0</v>
      </c>
      <c r="Y28" s="29">
        <f t="shared" si="19"/>
        <v>0</v>
      </c>
      <c r="Z28" s="29" t="str">
        <f t="shared" si="20"/>
        <v/>
      </c>
      <c r="AA28" s="29" t="str">
        <f t="shared" si="0"/>
        <v>　</v>
      </c>
      <c r="AB28" s="29" t="str">
        <f t="shared" si="21"/>
        <v xml:space="preserve"> </v>
      </c>
      <c r="AC28" s="44">
        <f t="shared" si="1"/>
        <v>0</v>
      </c>
      <c r="AD28" s="29" t="str">
        <f t="shared" si="2"/>
        <v/>
      </c>
      <c r="AE28" s="29">
        <v>5</v>
      </c>
      <c r="AF28" s="29" t="str">
        <f t="shared" si="3"/>
        <v/>
      </c>
      <c r="AG28" s="29" t="str">
        <f t="shared" si="22"/>
        <v/>
      </c>
      <c r="AH28" s="29" t="str">
        <f t="shared" si="23"/>
        <v/>
      </c>
      <c r="AI28" s="29" t="str">
        <f t="shared" si="24"/>
        <v/>
      </c>
      <c r="AJ28" s="29" t="str">
        <f t="shared" si="25"/>
        <v/>
      </c>
      <c r="AK28" s="29" t="str">
        <f t="shared" si="26"/>
        <v/>
      </c>
      <c r="AL28" s="29" t="str">
        <f t="shared" si="4"/>
        <v/>
      </c>
      <c r="AM28" s="29" t="str">
        <f t="shared" si="5"/>
        <v/>
      </c>
      <c r="AN28" s="29" t="str">
        <f t="shared" si="6"/>
        <v/>
      </c>
      <c r="AO28" s="29" t="str">
        <f t="shared" si="7"/>
        <v/>
      </c>
      <c r="AP28" s="29" t="str">
        <f t="shared" si="8"/>
        <v>999:99.99</v>
      </c>
      <c r="AQ28" s="29" t="str">
        <f t="shared" si="9"/>
        <v>999:99.99</v>
      </c>
      <c r="AR28" s="29" t="str">
        <f t="shared" si="10"/>
        <v>999:99.99</v>
      </c>
      <c r="AS28" s="29" t="str">
        <f t="shared" si="11"/>
        <v>999:99.99</v>
      </c>
      <c r="AT28" s="3">
        <f t="shared" si="27"/>
        <v>0</v>
      </c>
      <c r="AU28"/>
      <c r="AW28" s="3" t="str">
        <f t="shared" si="28"/>
        <v>19000100</v>
      </c>
    </row>
    <row r="29" spans="1:52" ht="19.149999999999999" customHeight="1">
      <c r="A29" s="7" t="str">
        <f t="shared" si="29"/>
        <v/>
      </c>
      <c r="B29" s="108"/>
      <c r="C29" s="23"/>
      <c r="D29" s="55"/>
      <c r="E29" s="56"/>
      <c r="F29" s="56"/>
      <c r="G29" s="56"/>
      <c r="H29" s="56"/>
      <c r="I29" s="7" t="str">
        <f t="shared" si="12"/>
        <v/>
      </c>
      <c r="J29" s="57"/>
      <c r="K29" s="58"/>
      <c r="L29" s="57"/>
      <c r="M29" s="58"/>
      <c r="N29" s="57"/>
      <c r="O29" s="58"/>
      <c r="P29" s="57"/>
      <c r="Q29" s="58"/>
      <c r="R29" s="10"/>
      <c r="S29" s="44">
        <f t="shared" si="13"/>
        <v>0</v>
      </c>
      <c r="T29" s="44">
        <f t="shared" si="14"/>
        <v>0</v>
      </c>
      <c r="U29" s="44">
        <f t="shared" si="15"/>
        <v>0</v>
      </c>
      <c r="V29" s="44">
        <f t="shared" si="16"/>
        <v>0</v>
      </c>
      <c r="W29" s="44">
        <f t="shared" si="17"/>
        <v>0</v>
      </c>
      <c r="X29" s="44">
        <f t="shared" si="18"/>
        <v>0</v>
      </c>
      <c r="Y29" s="29">
        <f t="shared" si="19"/>
        <v>0</v>
      </c>
      <c r="Z29" s="29" t="str">
        <f t="shared" si="20"/>
        <v/>
      </c>
      <c r="AA29" s="29" t="str">
        <f t="shared" si="0"/>
        <v>　</v>
      </c>
      <c r="AB29" s="29" t="str">
        <f t="shared" si="21"/>
        <v xml:space="preserve"> </v>
      </c>
      <c r="AC29" s="44">
        <f t="shared" si="1"/>
        <v>0</v>
      </c>
      <c r="AD29" s="29" t="str">
        <f t="shared" si="2"/>
        <v/>
      </c>
      <c r="AE29" s="29">
        <v>5</v>
      </c>
      <c r="AF29" s="29" t="str">
        <f t="shared" si="3"/>
        <v/>
      </c>
      <c r="AG29" s="29" t="str">
        <f t="shared" si="22"/>
        <v/>
      </c>
      <c r="AH29" s="29" t="str">
        <f t="shared" si="23"/>
        <v/>
      </c>
      <c r="AI29" s="29" t="str">
        <f t="shared" si="24"/>
        <v/>
      </c>
      <c r="AJ29" s="29" t="str">
        <f t="shared" si="25"/>
        <v/>
      </c>
      <c r="AK29" s="29" t="str">
        <f t="shared" si="26"/>
        <v/>
      </c>
      <c r="AL29" s="29" t="str">
        <f t="shared" si="4"/>
        <v/>
      </c>
      <c r="AM29" s="29" t="str">
        <f t="shared" si="5"/>
        <v/>
      </c>
      <c r="AN29" s="29" t="str">
        <f t="shared" si="6"/>
        <v/>
      </c>
      <c r="AO29" s="29" t="str">
        <f t="shared" si="7"/>
        <v/>
      </c>
      <c r="AP29" s="29" t="str">
        <f t="shared" si="8"/>
        <v>999:99.99</v>
      </c>
      <c r="AQ29" s="29" t="str">
        <f t="shared" si="9"/>
        <v>999:99.99</v>
      </c>
      <c r="AR29" s="29" t="str">
        <f t="shared" si="10"/>
        <v>999:99.99</v>
      </c>
      <c r="AS29" s="29" t="str">
        <f t="shared" si="11"/>
        <v>999:99.99</v>
      </c>
      <c r="AT29" s="3">
        <f t="shared" si="27"/>
        <v>0</v>
      </c>
      <c r="AU29"/>
      <c r="AW29" s="3" t="str">
        <f t="shared" si="28"/>
        <v>19000100</v>
      </c>
    </row>
    <row r="30" spans="1:52" ht="19.149999999999999" customHeight="1">
      <c r="A30" s="7" t="str">
        <f t="shared" si="29"/>
        <v/>
      </c>
      <c r="B30" s="108"/>
      <c r="C30" s="23"/>
      <c r="D30" s="55"/>
      <c r="E30" s="56"/>
      <c r="F30" s="56"/>
      <c r="G30" s="56"/>
      <c r="H30" s="56"/>
      <c r="I30" s="7" t="str">
        <f t="shared" si="12"/>
        <v/>
      </c>
      <c r="J30" s="57"/>
      <c r="K30" s="58"/>
      <c r="L30" s="57"/>
      <c r="M30" s="58"/>
      <c r="N30" s="57"/>
      <c r="O30" s="58"/>
      <c r="P30" s="57"/>
      <c r="Q30" s="58"/>
      <c r="R30" s="10"/>
      <c r="S30" s="44">
        <f t="shared" si="13"/>
        <v>0</v>
      </c>
      <c r="T30" s="44">
        <f t="shared" si="14"/>
        <v>0</v>
      </c>
      <c r="U30" s="44">
        <f t="shared" si="15"/>
        <v>0</v>
      </c>
      <c r="V30" s="44">
        <f t="shared" si="16"/>
        <v>0</v>
      </c>
      <c r="W30" s="44">
        <f t="shared" si="17"/>
        <v>0</v>
      </c>
      <c r="X30" s="44">
        <f t="shared" si="18"/>
        <v>0</v>
      </c>
      <c r="Y30" s="29">
        <f t="shared" si="19"/>
        <v>0</v>
      </c>
      <c r="Z30" s="29" t="str">
        <f t="shared" si="20"/>
        <v/>
      </c>
      <c r="AA30" s="29" t="str">
        <f t="shared" si="0"/>
        <v>　</v>
      </c>
      <c r="AB30" s="29" t="str">
        <f t="shared" si="21"/>
        <v xml:space="preserve"> </v>
      </c>
      <c r="AC30" s="44">
        <f t="shared" si="1"/>
        <v>0</v>
      </c>
      <c r="AD30" s="29" t="str">
        <f t="shared" si="2"/>
        <v/>
      </c>
      <c r="AE30" s="29">
        <v>5</v>
      </c>
      <c r="AF30" s="29" t="str">
        <f t="shared" si="3"/>
        <v/>
      </c>
      <c r="AG30" s="29" t="str">
        <f t="shared" si="22"/>
        <v/>
      </c>
      <c r="AH30" s="29" t="str">
        <f t="shared" si="23"/>
        <v/>
      </c>
      <c r="AI30" s="29" t="str">
        <f t="shared" si="24"/>
        <v/>
      </c>
      <c r="AJ30" s="29" t="str">
        <f t="shared" si="25"/>
        <v/>
      </c>
      <c r="AK30" s="29" t="str">
        <f t="shared" si="26"/>
        <v/>
      </c>
      <c r="AL30" s="29" t="str">
        <f t="shared" si="4"/>
        <v/>
      </c>
      <c r="AM30" s="29" t="str">
        <f t="shared" si="5"/>
        <v/>
      </c>
      <c r="AN30" s="29" t="str">
        <f t="shared" si="6"/>
        <v/>
      </c>
      <c r="AO30" s="29" t="str">
        <f t="shared" si="7"/>
        <v/>
      </c>
      <c r="AP30" s="29" t="str">
        <f t="shared" si="8"/>
        <v>999:99.99</v>
      </c>
      <c r="AQ30" s="29" t="str">
        <f t="shared" si="9"/>
        <v>999:99.99</v>
      </c>
      <c r="AR30" s="29" t="str">
        <f t="shared" si="10"/>
        <v>999:99.99</v>
      </c>
      <c r="AS30" s="29" t="str">
        <f t="shared" si="11"/>
        <v>999:99.99</v>
      </c>
      <c r="AT30" s="3">
        <f t="shared" si="27"/>
        <v>0</v>
      </c>
      <c r="AU30"/>
      <c r="AV30"/>
      <c r="AW30" s="3" t="str">
        <f t="shared" si="28"/>
        <v>19000100</v>
      </c>
    </row>
    <row r="31" spans="1:52" ht="19.149999999999999" customHeight="1">
      <c r="A31" s="7" t="str">
        <f t="shared" si="29"/>
        <v/>
      </c>
      <c r="B31" s="108"/>
      <c r="C31" s="23"/>
      <c r="D31" s="55"/>
      <c r="E31" s="56"/>
      <c r="F31" s="56"/>
      <c r="G31" s="56"/>
      <c r="H31" s="56"/>
      <c r="I31" s="7" t="str">
        <f t="shared" si="12"/>
        <v/>
      </c>
      <c r="J31" s="57"/>
      <c r="K31" s="58"/>
      <c r="L31" s="57"/>
      <c r="M31" s="58"/>
      <c r="N31" s="57"/>
      <c r="O31" s="58"/>
      <c r="P31" s="57"/>
      <c r="Q31" s="58"/>
      <c r="R31" s="10"/>
      <c r="S31" s="44">
        <f t="shared" si="13"/>
        <v>0</v>
      </c>
      <c r="T31" s="44">
        <f t="shared" si="14"/>
        <v>0</v>
      </c>
      <c r="U31" s="44">
        <f t="shared" si="15"/>
        <v>0</v>
      </c>
      <c r="V31" s="44">
        <f t="shared" si="16"/>
        <v>0</v>
      </c>
      <c r="W31" s="44">
        <f t="shared" si="17"/>
        <v>0</v>
      </c>
      <c r="X31" s="44">
        <f t="shared" si="18"/>
        <v>0</v>
      </c>
      <c r="Y31" s="29">
        <f t="shared" si="19"/>
        <v>0</v>
      </c>
      <c r="Z31" s="29" t="str">
        <f t="shared" si="20"/>
        <v/>
      </c>
      <c r="AA31" s="29" t="str">
        <f t="shared" si="0"/>
        <v>　</v>
      </c>
      <c r="AB31" s="29" t="str">
        <f t="shared" si="21"/>
        <v xml:space="preserve"> </v>
      </c>
      <c r="AC31" s="44">
        <f t="shared" si="1"/>
        <v>0</v>
      </c>
      <c r="AD31" s="29" t="str">
        <f t="shared" si="2"/>
        <v/>
      </c>
      <c r="AE31" s="29">
        <v>5</v>
      </c>
      <c r="AF31" s="29" t="str">
        <f t="shared" si="3"/>
        <v/>
      </c>
      <c r="AG31" s="29" t="str">
        <f t="shared" si="22"/>
        <v/>
      </c>
      <c r="AH31" s="29" t="str">
        <f t="shared" si="23"/>
        <v/>
      </c>
      <c r="AI31" s="29" t="str">
        <f t="shared" si="24"/>
        <v/>
      </c>
      <c r="AJ31" s="29" t="str">
        <f t="shared" si="25"/>
        <v/>
      </c>
      <c r="AK31" s="29" t="str">
        <f t="shared" si="26"/>
        <v/>
      </c>
      <c r="AL31" s="29" t="str">
        <f t="shared" si="4"/>
        <v/>
      </c>
      <c r="AM31" s="29" t="str">
        <f t="shared" si="5"/>
        <v/>
      </c>
      <c r="AN31" s="29" t="str">
        <f t="shared" si="6"/>
        <v/>
      </c>
      <c r="AO31" s="29" t="str">
        <f t="shared" si="7"/>
        <v/>
      </c>
      <c r="AP31" s="29" t="str">
        <f t="shared" si="8"/>
        <v>999:99.99</v>
      </c>
      <c r="AQ31" s="29" t="str">
        <f t="shared" si="9"/>
        <v>999:99.99</v>
      </c>
      <c r="AR31" s="29" t="str">
        <f t="shared" si="10"/>
        <v>999:99.99</v>
      </c>
      <c r="AS31" s="29" t="str">
        <f t="shared" si="11"/>
        <v>999:99.99</v>
      </c>
      <c r="AT31" s="3">
        <f t="shared" si="27"/>
        <v>0</v>
      </c>
      <c r="AW31" s="3" t="str">
        <f t="shared" si="28"/>
        <v>19000100</v>
      </c>
    </row>
    <row r="32" spans="1:52" ht="19.149999999999999" customHeight="1">
      <c r="A32" s="7" t="str">
        <f t="shared" si="29"/>
        <v/>
      </c>
      <c r="B32" s="108"/>
      <c r="C32" s="23"/>
      <c r="D32" s="55"/>
      <c r="E32" s="56"/>
      <c r="F32" s="56"/>
      <c r="G32" s="56"/>
      <c r="H32" s="56"/>
      <c r="I32" s="7" t="str">
        <f t="shared" si="12"/>
        <v/>
      </c>
      <c r="J32" s="57"/>
      <c r="K32" s="58"/>
      <c r="L32" s="57"/>
      <c r="M32" s="58"/>
      <c r="N32" s="57"/>
      <c r="O32" s="58"/>
      <c r="P32" s="57"/>
      <c r="Q32" s="58"/>
      <c r="R32" s="10"/>
      <c r="S32" s="44">
        <f t="shared" si="13"/>
        <v>0</v>
      </c>
      <c r="T32" s="44">
        <f t="shared" si="14"/>
        <v>0</v>
      </c>
      <c r="U32" s="44">
        <f t="shared" si="15"/>
        <v>0</v>
      </c>
      <c r="V32" s="44">
        <f t="shared" si="16"/>
        <v>0</v>
      </c>
      <c r="W32" s="44">
        <f t="shared" si="17"/>
        <v>0</v>
      </c>
      <c r="X32" s="44">
        <f t="shared" si="18"/>
        <v>0</v>
      </c>
      <c r="Y32" s="29">
        <f t="shared" si="19"/>
        <v>0</v>
      </c>
      <c r="Z32" s="29" t="str">
        <f t="shared" si="20"/>
        <v/>
      </c>
      <c r="AA32" s="29" t="str">
        <f t="shared" si="0"/>
        <v>　</v>
      </c>
      <c r="AB32" s="29" t="str">
        <f t="shared" si="21"/>
        <v xml:space="preserve"> </v>
      </c>
      <c r="AC32" s="44">
        <f t="shared" si="1"/>
        <v>0</v>
      </c>
      <c r="AD32" s="29" t="str">
        <f t="shared" si="2"/>
        <v/>
      </c>
      <c r="AE32" s="29">
        <v>5</v>
      </c>
      <c r="AF32" s="29" t="str">
        <f t="shared" si="3"/>
        <v/>
      </c>
      <c r="AG32" s="29" t="str">
        <f t="shared" si="22"/>
        <v/>
      </c>
      <c r="AH32" s="29" t="str">
        <f t="shared" si="23"/>
        <v/>
      </c>
      <c r="AI32" s="29" t="str">
        <f t="shared" si="24"/>
        <v/>
      </c>
      <c r="AJ32" s="29" t="str">
        <f t="shared" si="25"/>
        <v/>
      </c>
      <c r="AK32" s="29" t="str">
        <f t="shared" si="26"/>
        <v/>
      </c>
      <c r="AL32" s="29" t="str">
        <f t="shared" si="4"/>
        <v/>
      </c>
      <c r="AM32" s="29" t="str">
        <f t="shared" si="5"/>
        <v/>
      </c>
      <c r="AN32" s="29" t="str">
        <f t="shared" si="6"/>
        <v/>
      </c>
      <c r="AO32" s="29" t="str">
        <f t="shared" si="7"/>
        <v/>
      </c>
      <c r="AP32" s="29" t="str">
        <f t="shared" si="8"/>
        <v>999:99.99</v>
      </c>
      <c r="AQ32" s="29" t="str">
        <f t="shared" si="9"/>
        <v>999:99.99</v>
      </c>
      <c r="AR32" s="29" t="str">
        <f t="shared" si="10"/>
        <v>999:99.99</v>
      </c>
      <c r="AS32" s="29" t="str">
        <f t="shared" si="11"/>
        <v>999:99.99</v>
      </c>
      <c r="AT32" s="3">
        <f t="shared" si="27"/>
        <v>0</v>
      </c>
      <c r="AW32" s="3" t="str">
        <f t="shared" si="28"/>
        <v>19000100</v>
      </c>
    </row>
    <row r="33" spans="1:49" ht="19.149999999999999" customHeight="1">
      <c r="A33" s="7" t="str">
        <f t="shared" si="29"/>
        <v/>
      </c>
      <c r="B33" s="108"/>
      <c r="C33" s="23"/>
      <c r="D33" s="55"/>
      <c r="E33" s="56"/>
      <c r="F33" s="56"/>
      <c r="G33" s="56"/>
      <c r="H33" s="56"/>
      <c r="I33" s="7" t="str">
        <f t="shared" si="12"/>
        <v/>
      </c>
      <c r="J33" s="57"/>
      <c r="K33" s="58"/>
      <c r="L33" s="57"/>
      <c r="M33" s="58"/>
      <c r="N33" s="57"/>
      <c r="O33" s="58"/>
      <c r="P33" s="57"/>
      <c r="Q33" s="58"/>
      <c r="R33" s="10"/>
      <c r="S33" s="44">
        <f t="shared" si="13"/>
        <v>0</v>
      </c>
      <c r="T33" s="44">
        <f t="shared" si="14"/>
        <v>0</v>
      </c>
      <c r="U33" s="44">
        <f t="shared" si="15"/>
        <v>0</v>
      </c>
      <c r="V33" s="44">
        <f t="shared" si="16"/>
        <v>0</v>
      </c>
      <c r="W33" s="44">
        <f t="shared" si="17"/>
        <v>0</v>
      </c>
      <c r="X33" s="44">
        <f t="shared" si="18"/>
        <v>0</v>
      </c>
      <c r="Y33" s="29">
        <f t="shared" si="19"/>
        <v>0</v>
      </c>
      <c r="Z33" s="29" t="str">
        <f t="shared" si="20"/>
        <v/>
      </c>
      <c r="AA33" s="29" t="str">
        <f t="shared" si="0"/>
        <v>　</v>
      </c>
      <c r="AB33" s="29" t="str">
        <f t="shared" si="21"/>
        <v xml:space="preserve"> </v>
      </c>
      <c r="AC33" s="44">
        <f t="shared" si="1"/>
        <v>0</v>
      </c>
      <c r="AD33" s="29" t="str">
        <f t="shared" si="2"/>
        <v/>
      </c>
      <c r="AE33" s="29">
        <v>5</v>
      </c>
      <c r="AF33" s="29" t="str">
        <f t="shared" si="3"/>
        <v/>
      </c>
      <c r="AG33" s="29" t="str">
        <f t="shared" si="22"/>
        <v/>
      </c>
      <c r="AH33" s="29" t="str">
        <f t="shared" si="23"/>
        <v/>
      </c>
      <c r="AI33" s="29" t="str">
        <f t="shared" si="24"/>
        <v/>
      </c>
      <c r="AJ33" s="29" t="str">
        <f t="shared" si="25"/>
        <v/>
      </c>
      <c r="AK33" s="29" t="str">
        <f t="shared" si="26"/>
        <v/>
      </c>
      <c r="AL33" s="29" t="str">
        <f t="shared" si="4"/>
        <v/>
      </c>
      <c r="AM33" s="29" t="str">
        <f t="shared" si="5"/>
        <v/>
      </c>
      <c r="AN33" s="29" t="str">
        <f t="shared" si="6"/>
        <v/>
      </c>
      <c r="AO33" s="29" t="str">
        <f t="shared" si="7"/>
        <v/>
      </c>
      <c r="AP33" s="29" t="str">
        <f t="shared" si="8"/>
        <v>999:99.99</v>
      </c>
      <c r="AQ33" s="29" t="str">
        <f t="shared" si="9"/>
        <v>999:99.99</v>
      </c>
      <c r="AR33" s="29" t="str">
        <f t="shared" si="10"/>
        <v>999:99.99</v>
      </c>
      <c r="AS33" s="29" t="str">
        <f t="shared" si="11"/>
        <v>999:99.99</v>
      </c>
      <c r="AT33" s="3">
        <f t="shared" si="27"/>
        <v>0</v>
      </c>
      <c r="AW33" s="3" t="str">
        <f t="shared" si="28"/>
        <v>19000100</v>
      </c>
    </row>
    <row r="34" spans="1:49" ht="19.149999999999999" customHeight="1">
      <c r="A34" s="7" t="str">
        <f t="shared" si="29"/>
        <v/>
      </c>
      <c r="B34" s="108"/>
      <c r="C34" s="23"/>
      <c r="D34" s="55"/>
      <c r="E34" s="56"/>
      <c r="F34" s="56"/>
      <c r="G34" s="56"/>
      <c r="H34" s="56"/>
      <c r="I34" s="7" t="str">
        <f t="shared" si="12"/>
        <v/>
      </c>
      <c r="J34" s="57"/>
      <c r="K34" s="58"/>
      <c r="L34" s="57"/>
      <c r="M34" s="58"/>
      <c r="N34" s="57"/>
      <c r="O34" s="58"/>
      <c r="P34" s="57"/>
      <c r="Q34" s="58"/>
      <c r="R34" s="10"/>
      <c r="S34" s="44">
        <f t="shared" si="13"/>
        <v>0</v>
      </c>
      <c r="T34" s="44">
        <f t="shared" si="14"/>
        <v>0</v>
      </c>
      <c r="U34" s="44">
        <f t="shared" si="15"/>
        <v>0</v>
      </c>
      <c r="V34" s="44">
        <f t="shared" si="16"/>
        <v>0</v>
      </c>
      <c r="W34" s="44">
        <f t="shared" si="17"/>
        <v>0</v>
      </c>
      <c r="X34" s="44">
        <f t="shared" si="18"/>
        <v>0</v>
      </c>
      <c r="Y34" s="29">
        <f t="shared" si="19"/>
        <v>0</v>
      </c>
      <c r="Z34" s="29" t="str">
        <f t="shared" si="20"/>
        <v/>
      </c>
      <c r="AA34" s="29" t="str">
        <f t="shared" si="0"/>
        <v>　</v>
      </c>
      <c r="AB34" s="29" t="str">
        <f t="shared" si="21"/>
        <v xml:space="preserve"> </v>
      </c>
      <c r="AC34" s="44">
        <f t="shared" si="1"/>
        <v>0</v>
      </c>
      <c r="AD34" s="29" t="str">
        <f t="shared" si="2"/>
        <v/>
      </c>
      <c r="AE34" s="29">
        <v>5</v>
      </c>
      <c r="AF34" s="29" t="str">
        <f t="shared" si="3"/>
        <v/>
      </c>
      <c r="AG34" s="29" t="str">
        <f t="shared" si="22"/>
        <v/>
      </c>
      <c r="AH34" s="29" t="str">
        <f t="shared" si="23"/>
        <v/>
      </c>
      <c r="AI34" s="29" t="str">
        <f t="shared" si="24"/>
        <v/>
      </c>
      <c r="AJ34" s="29" t="str">
        <f t="shared" si="25"/>
        <v/>
      </c>
      <c r="AK34" s="29" t="str">
        <f t="shared" si="26"/>
        <v/>
      </c>
      <c r="AL34" s="29" t="str">
        <f t="shared" si="4"/>
        <v/>
      </c>
      <c r="AM34" s="29" t="str">
        <f t="shared" si="5"/>
        <v/>
      </c>
      <c r="AN34" s="29" t="str">
        <f t="shared" si="6"/>
        <v/>
      </c>
      <c r="AO34" s="29" t="str">
        <f t="shared" si="7"/>
        <v/>
      </c>
      <c r="AP34" s="29" t="str">
        <f t="shared" si="8"/>
        <v>999:99.99</v>
      </c>
      <c r="AQ34" s="29" t="str">
        <f t="shared" si="9"/>
        <v>999:99.99</v>
      </c>
      <c r="AR34" s="29" t="str">
        <f t="shared" si="10"/>
        <v>999:99.99</v>
      </c>
      <c r="AS34" s="29" t="str">
        <f t="shared" si="11"/>
        <v>999:99.99</v>
      </c>
      <c r="AT34" s="3">
        <f t="shared" si="27"/>
        <v>0</v>
      </c>
      <c r="AW34" s="3" t="str">
        <f t="shared" si="28"/>
        <v>19000100</v>
      </c>
    </row>
    <row r="35" spans="1:49" ht="19.149999999999999" customHeight="1">
      <c r="A35" s="7" t="str">
        <f t="shared" si="29"/>
        <v/>
      </c>
      <c r="B35" s="108"/>
      <c r="C35" s="23"/>
      <c r="D35" s="55"/>
      <c r="E35" s="56"/>
      <c r="F35" s="56"/>
      <c r="G35" s="56"/>
      <c r="H35" s="56"/>
      <c r="I35" s="7" t="str">
        <f t="shared" si="12"/>
        <v/>
      </c>
      <c r="J35" s="57"/>
      <c r="K35" s="58"/>
      <c r="L35" s="57"/>
      <c r="M35" s="58"/>
      <c r="N35" s="57"/>
      <c r="O35" s="58"/>
      <c r="P35" s="57"/>
      <c r="Q35" s="58"/>
      <c r="R35" s="10"/>
      <c r="S35" s="44">
        <f t="shared" si="13"/>
        <v>0</v>
      </c>
      <c r="T35" s="44">
        <f t="shared" si="14"/>
        <v>0</v>
      </c>
      <c r="U35" s="44">
        <f t="shared" si="15"/>
        <v>0</v>
      </c>
      <c r="V35" s="44">
        <f t="shared" si="16"/>
        <v>0</v>
      </c>
      <c r="W35" s="44">
        <f t="shared" si="17"/>
        <v>0</v>
      </c>
      <c r="X35" s="44">
        <f t="shared" si="18"/>
        <v>0</v>
      </c>
      <c r="Y35" s="29">
        <f t="shared" si="19"/>
        <v>0</v>
      </c>
      <c r="Z35" s="29" t="str">
        <f t="shared" si="20"/>
        <v/>
      </c>
      <c r="AA35" s="29" t="str">
        <f t="shared" si="0"/>
        <v>　</v>
      </c>
      <c r="AB35" s="29" t="str">
        <f t="shared" si="21"/>
        <v xml:space="preserve"> </v>
      </c>
      <c r="AC35" s="44">
        <f t="shared" si="1"/>
        <v>0</v>
      </c>
      <c r="AD35" s="29" t="str">
        <f t="shared" si="2"/>
        <v/>
      </c>
      <c r="AE35" s="29">
        <v>5</v>
      </c>
      <c r="AF35" s="29" t="str">
        <f t="shared" si="3"/>
        <v/>
      </c>
      <c r="AG35" s="29" t="str">
        <f t="shared" si="22"/>
        <v/>
      </c>
      <c r="AH35" s="29" t="str">
        <f t="shared" si="23"/>
        <v/>
      </c>
      <c r="AI35" s="29" t="str">
        <f t="shared" si="24"/>
        <v/>
      </c>
      <c r="AJ35" s="29" t="str">
        <f t="shared" si="25"/>
        <v/>
      </c>
      <c r="AK35" s="29" t="str">
        <f t="shared" si="26"/>
        <v/>
      </c>
      <c r="AL35" s="29" t="str">
        <f t="shared" si="4"/>
        <v/>
      </c>
      <c r="AM35" s="29" t="str">
        <f t="shared" si="5"/>
        <v/>
      </c>
      <c r="AN35" s="29" t="str">
        <f t="shared" si="6"/>
        <v/>
      </c>
      <c r="AO35" s="29" t="str">
        <f t="shared" si="7"/>
        <v/>
      </c>
      <c r="AP35" s="29" t="str">
        <f t="shared" si="8"/>
        <v>999:99.99</v>
      </c>
      <c r="AQ35" s="29" t="str">
        <f t="shared" si="9"/>
        <v>999:99.99</v>
      </c>
      <c r="AR35" s="29" t="str">
        <f t="shared" si="10"/>
        <v>999:99.99</v>
      </c>
      <c r="AS35" s="29" t="str">
        <f t="shared" si="11"/>
        <v>999:99.99</v>
      </c>
      <c r="AT35" s="3">
        <f t="shared" si="27"/>
        <v>0</v>
      </c>
      <c r="AW35" s="3" t="str">
        <f t="shared" si="28"/>
        <v>19000100</v>
      </c>
    </row>
    <row r="36" spans="1:49" ht="19.149999999999999" hidden="1" customHeight="1">
      <c r="A36" s="7" t="str">
        <f t="shared" si="29"/>
        <v/>
      </c>
      <c r="B36" s="108"/>
      <c r="C36" s="23"/>
      <c r="D36" s="55"/>
      <c r="E36" s="56"/>
      <c r="F36" s="56"/>
      <c r="G36" s="56"/>
      <c r="H36" s="56"/>
      <c r="I36" s="7" t="str">
        <f t="shared" si="12"/>
        <v/>
      </c>
      <c r="J36" s="57"/>
      <c r="K36" s="58"/>
      <c r="L36" s="57"/>
      <c r="M36" s="58"/>
      <c r="N36" s="57"/>
      <c r="O36" s="58"/>
      <c r="P36" s="57"/>
      <c r="Q36" s="58"/>
      <c r="R36" s="10"/>
      <c r="S36" s="44">
        <f t="shared" si="13"/>
        <v>0</v>
      </c>
      <c r="T36" s="44">
        <f t="shared" si="14"/>
        <v>0</v>
      </c>
      <c r="U36" s="44">
        <f t="shared" si="15"/>
        <v>0</v>
      </c>
      <c r="V36" s="44">
        <f t="shared" ref="V36:V99" si="30">IF(N36="",0,IF(N36=P36,1,0))</f>
        <v>0</v>
      </c>
      <c r="W36" s="44">
        <f t="shared" ref="W36:W99" si="31">IF(N36="",0,IF(L36=P36,1,0))</f>
        <v>0</v>
      </c>
      <c r="X36" s="44">
        <f t="shared" ref="X36:X99" si="32">IF(N36="",0,IF(J36=P36,1,0))</f>
        <v>0</v>
      </c>
      <c r="Y36" s="29">
        <f t="shared" si="19"/>
        <v>0</v>
      </c>
      <c r="Z36" s="29" t="str">
        <f t="shared" si="20"/>
        <v/>
      </c>
      <c r="AA36" s="29" t="str">
        <f t="shared" si="0"/>
        <v>　</v>
      </c>
      <c r="AB36" s="29" t="str">
        <f t="shared" si="21"/>
        <v xml:space="preserve"> </v>
      </c>
      <c r="AC36" s="44">
        <f t="shared" si="1"/>
        <v>0</v>
      </c>
      <c r="AD36" s="29" t="str">
        <f t="shared" si="2"/>
        <v/>
      </c>
      <c r="AE36" s="29">
        <v>5</v>
      </c>
      <c r="AF36" s="29" t="str">
        <f t="shared" si="3"/>
        <v/>
      </c>
      <c r="AG36" s="29" t="str">
        <f t="shared" si="22"/>
        <v/>
      </c>
      <c r="AH36" s="29" t="str">
        <f t="shared" si="23"/>
        <v/>
      </c>
      <c r="AI36" s="29" t="str">
        <f t="shared" si="24"/>
        <v/>
      </c>
      <c r="AJ36" s="29" t="str">
        <f t="shared" si="25"/>
        <v/>
      </c>
      <c r="AK36" s="29" t="str">
        <f t="shared" si="26"/>
        <v/>
      </c>
      <c r="AL36" s="29" t="str">
        <f t="shared" si="4"/>
        <v/>
      </c>
      <c r="AM36" s="29" t="str">
        <f t="shared" si="5"/>
        <v/>
      </c>
      <c r="AN36" s="29" t="str">
        <f t="shared" si="6"/>
        <v/>
      </c>
      <c r="AO36" s="29" t="str">
        <f t="shared" si="7"/>
        <v/>
      </c>
      <c r="AP36" s="29" t="str">
        <f t="shared" si="8"/>
        <v>999:99.99</v>
      </c>
      <c r="AQ36" s="29" t="str">
        <f t="shared" si="9"/>
        <v>999:99.99</v>
      </c>
      <c r="AR36" s="29" t="str">
        <f t="shared" si="10"/>
        <v>999:99.99</v>
      </c>
      <c r="AS36" s="29" t="str">
        <f t="shared" si="11"/>
        <v>999:99.99</v>
      </c>
      <c r="AT36" s="3">
        <f t="shared" si="27"/>
        <v>0</v>
      </c>
      <c r="AW36" s="3" t="str">
        <f t="shared" si="28"/>
        <v>19000100</v>
      </c>
    </row>
    <row r="37" spans="1:49" ht="19.149999999999999" hidden="1" customHeight="1">
      <c r="A37" s="7" t="str">
        <f t="shared" si="29"/>
        <v/>
      </c>
      <c r="B37" s="108"/>
      <c r="C37" s="23"/>
      <c r="D37" s="55"/>
      <c r="E37" s="56"/>
      <c r="F37" s="56"/>
      <c r="G37" s="56"/>
      <c r="H37" s="56"/>
      <c r="I37" s="7" t="str">
        <f t="shared" si="12"/>
        <v/>
      </c>
      <c r="J37" s="57"/>
      <c r="K37" s="58"/>
      <c r="L37" s="57"/>
      <c r="M37" s="58"/>
      <c r="N37" s="57"/>
      <c r="O37" s="58"/>
      <c r="P37" s="57"/>
      <c r="Q37" s="58"/>
      <c r="R37" s="10"/>
      <c r="S37" s="44">
        <f t="shared" si="13"/>
        <v>0</v>
      </c>
      <c r="T37" s="44">
        <f t="shared" si="14"/>
        <v>0</v>
      </c>
      <c r="U37" s="44">
        <f t="shared" si="15"/>
        <v>0</v>
      </c>
      <c r="V37" s="44">
        <f t="shared" si="30"/>
        <v>0</v>
      </c>
      <c r="W37" s="44">
        <f t="shared" si="31"/>
        <v>0</v>
      </c>
      <c r="X37" s="44">
        <f t="shared" si="32"/>
        <v>0</v>
      </c>
      <c r="Y37" s="29">
        <f t="shared" si="19"/>
        <v>0</v>
      </c>
      <c r="Z37" s="29" t="str">
        <f t="shared" si="20"/>
        <v/>
      </c>
      <c r="AA37" s="29" t="str">
        <f t="shared" si="0"/>
        <v>　</v>
      </c>
      <c r="AB37" s="29" t="str">
        <f t="shared" si="21"/>
        <v xml:space="preserve"> </v>
      </c>
      <c r="AC37" s="44">
        <f t="shared" si="1"/>
        <v>0</v>
      </c>
      <c r="AD37" s="29" t="str">
        <f t="shared" si="2"/>
        <v/>
      </c>
      <c r="AE37" s="29">
        <v>5</v>
      </c>
      <c r="AF37" s="29" t="str">
        <f t="shared" si="3"/>
        <v/>
      </c>
      <c r="AG37" s="29" t="str">
        <f t="shared" si="22"/>
        <v/>
      </c>
      <c r="AH37" s="29" t="str">
        <f t="shared" si="23"/>
        <v/>
      </c>
      <c r="AI37" s="29" t="str">
        <f t="shared" si="24"/>
        <v/>
      </c>
      <c r="AJ37" s="29" t="str">
        <f t="shared" si="25"/>
        <v/>
      </c>
      <c r="AK37" s="29" t="str">
        <f t="shared" si="26"/>
        <v/>
      </c>
      <c r="AL37" s="29" t="str">
        <f t="shared" si="4"/>
        <v/>
      </c>
      <c r="AM37" s="29" t="str">
        <f t="shared" si="5"/>
        <v/>
      </c>
      <c r="AN37" s="29" t="str">
        <f t="shared" si="6"/>
        <v/>
      </c>
      <c r="AO37" s="29" t="str">
        <f t="shared" si="7"/>
        <v/>
      </c>
      <c r="AP37" s="29" t="str">
        <f t="shared" si="8"/>
        <v>999:99.99</v>
      </c>
      <c r="AQ37" s="29" t="str">
        <f t="shared" si="9"/>
        <v>999:99.99</v>
      </c>
      <c r="AR37" s="29" t="str">
        <f t="shared" si="10"/>
        <v>999:99.99</v>
      </c>
      <c r="AS37" s="29" t="str">
        <f t="shared" si="11"/>
        <v>999:99.99</v>
      </c>
      <c r="AT37" s="3">
        <f t="shared" si="27"/>
        <v>0</v>
      </c>
      <c r="AW37" s="3" t="str">
        <f t="shared" si="28"/>
        <v>19000100</v>
      </c>
    </row>
    <row r="38" spans="1:49" ht="19.149999999999999" hidden="1" customHeight="1">
      <c r="A38" s="7" t="str">
        <f t="shared" si="29"/>
        <v/>
      </c>
      <c r="B38" s="108"/>
      <c r="C38" s="23"/>
      <c r="D38" s="55"/>
      <c r="E38" s="56"/>
      <c r="F38" s="56"/>
      <c r="G38" s="56"/>
      <c r="H38" s="56"/>
      <c r="I38" s="7" t="str">
        <f t="shared" si="12"/>
        <v/>
      </c>
      <c r="J38" s="57"/>
      <c r="K38" s="58"/>
      <c r="L38" s="57"/>
      <c r="M38" s="58"/>
      <c r="N38" s="57"/>
      <c r="O38" s="58"/>
      <c r="P38" s="57"/>
      <c r="Q38" s="58"/>
      <c r="R38" s="10"/>
      <c r="S38" s="44">
        <f t="shared" ref="S38:S65" si="33">IF(J38="",0,IF(J38=L38,1,0))</f>
        <v>0</v>
      </c>
      <c r="T38" s="44">
        <f t="shared" si="14"/>
        <v>0</v>
      </c>
      <c r="U38" s="44">
        <f t="shared" si="15"/>
        <v>0</v>
      </c>
      <c r="V38" s="44">
        <f t="shared" si="30"/>
        <v>0</v>
      </c>
      <c r="W38" s="44">
        <f t="shared" si="31"/>
        <v>0</v>
      </c>
      <c r="X38" s="44">
        <f t="shared" si="32"/>
        <v>0</v>
      </c>
      <c r="Y38" s="29">
        <f t="shared" si="19"/>
        <v>0</v>
      </c>
      <c r="Z38" s="29" t="str">
        <f t="shared" si="20"/>
        <v/>
      </c>
      <c r="AA38" s="29" t="str">
        <f t="shared" ref="AA38:AA65" si="34">TRIM(E38)&amp;"　"&amp;TRIM(F38)</f>
        <v>　</v>
      </c>
      <c r="AB38" s="29" t="str">
        <f t="shared" si="21"/>
        <v xml:space="preserve"> </v>
      </c>
      <c r="AC38" s="44">
        <f t="shared" ref="AC38:AC65" si="35">COUNTA(J38,L38,N38,P38)</f>
        <v>0</v>
      </c>
      <c r="AD38" s="29" t="str">
        <f t="shared" ref="AD38:AD65" si="36">IF(I38="","",IF(I38&lt;25,18,I38-MOD(I38,5)))</f>
        <v/>
      </c>
      <c r="AE38" s="29">
        <v>5</v>
      </c>
      <c r="AF38" s="29" t="str">
        <f t="shared" ref="AF38:AF65" si="37">I38</f>
        <v/>
      </c>
      <c r="AG38" s="29" t="str">
        <f t="shared" si="22"/>
        <v/>
      </c>
      <c r="AH38" s="29" t="str">
        <f t="shared" si="23"/>
        <v/>
      </c>
      <c r="AI38" s="29" t="str">
        <f t="shared" si="24"/>
        <v/>
      </c>
      <c r="AJ38" s="29" t="str">
        <f t="shared" ref="AJ38:AJ65" si="38">IF(N38="","",VLOOKUP(N38,$AU$7:$AV$21,2,0))</f>
        <v/>
      </c>
      <c r="AK38" s="29" t="str">
        <f t="shared" si="26"/>
        <v/>
      </c>
      <c r="AL38" s="29" t="str">
        <f t="shared" ref="AL38:AL65" si="39">IF(J38="","",VALUE(LEFT(J38,3)))</f>
        <v/>
      </c>
      <c r="AM38" s="29" t="str">
        <f t="shared" ref="AM38:AM65" si="40">IF(L38="","",VALUE(LEFT(L38,3)))</f>
        <v/>
      </c>
      <c r="AN38" s="29" t="str">
        <f t="shared" ref="AN38:AN65" si="41">IF(N38="","",VALUE(LEFT(N38,3)))</f>
        <v/>
      </c>
      <c r="AO38" s="29" t="str">
        <f t="shared" ref="AO38:AO65" si="42">IF(P38="","",VALUE(LEFT(P38,3)))</f>
        <v/>
      </c>
      <c r="AP38" s="29" t="str">
        <f t="shared" ref="AP38:AP65" si="43">IF(K38="","999:99.99"," "&amp;LEFT(RIGHT("  "&amp;TEXT(K38,"0.00"),7),2)&amp;":"&amp;RIGHT(TEXT(K38,"0.00"),5))</f>
        <v>999:99.99</v>
      </c>
      <c r="AQ38" s="29" t="str">
        <f t="shared" ref="AQ38:AQ65" si="44">IF(M38="","999:99.99"," "&amp;LEFT(RIGHT("  "&amp;TEXT(M38,"0.00"),7),2)&amp;":"&amp;RIGHT(TEXT(M38,"0.00"),5))</f>
        <v>999:99.99</v>
      </c>
      <c r="AR38" s="29" t="str">
        <f t="shared" ref="AR38:AR65" si="45">IF(O38="","999:99.99"," "&amp;LEFT(RIGHT("  "&amp;TEXT(O38,"0.00"),7),2)&amp;":"&amp;RIGHT(TEXT(O38,"0.00"),5))</f>
        <v>999:99.99</v>
      </c>
      <c r="AS38" s="29" t="str">
        <f t="shared" ref="AS38:AS65" si="46">IF(Q38="","999:99.99"," "&amp;LEFT(RIGHT("  "&amp;TEXT(Q38,"0.00"),7),2)&amp;":"&amp;RIGHT(TEXT(Q38,"0.00"),5))</f>
        <v>999:99.99</v>
      </c>
      <c r="AT38" s="3">
        <f t="shared" si="27"/>
        <v>0</v>
      </c>
      <c r="AW38" s="3" t="str">
        <f t="shared" si="28"/>
        <v>19000100</v>
      </c>
    </row>
    <row r="39" spans="1:49" ht="19.149999999999999" hidden="1" customHeight="1">
      <c r="A39" s="7" t="str">
        <f t="shared" si="29"/>
        <v/>
      </c>
      <c r="B39" s="108"/>
      <c r="C39" s="23"/>
      <c r="D39" s="55"/>
      <c r="E39" s="56"/>
      <c r="F39" s="56"/>
      <c r="G39" s="56"/>
      <c r="H39" s="56"/>
      <c r="I39" s="7" t="str">
        <f t="shared" si="12"/>
        <v/>
      </c>
      <c r="J39" s="57"/>
      <c r="K39" s="58"/>
      <c r="L39" s="57"/>
      <c r="M39" s="58"/>
      <c r="N39" s="57"/>
      <c r="O39" s="58"/>
      <c r="P39" s="57"/>
      <c r="Q39" s="58"/>
      <c r="R39" s="10"/>
      <c r="S39" s="44">
        <f t="shared" si="33"/>
        <v>0</v>
      </c>
      <c r="T39" s="44">
        <f t="shared" si="14"/>
        <v>0</v>
      </c>
      <c r="U39" s="44">
        <f t="shared" si="15"/>
        <v>0</v>
      </c>
      <c r="V39" s="44">
        <f t="shared" si="30"/>
        <v>0</v>
      </c>
      <c r="W39" s="44">
        <f t="shared" si="31"/>
        <v>0</v>
      </c>
      <c r="X39" s="44">
        <f t="shared" si="32"/>
        <v>0</v>
      </c>
      <c r="Y39" s="29">
        <f t="shared" si="19"/>
        <v>0</v>
      </c>
      <c r="Z39" s="29" t="str">
        <f t="shared" si="20"/>
        <v/>
      </c>
      <c r="AA39" s="29" t="str">
        <f t="shared" si="34"/>
        <v>　</v>
      </c>
      <c r="AB39" s="29" t="str">
        <f t="shared" si="21"/>
        <v xml:space="preserve"> </v>
      </c>
      <c r="AC39" s="44">
        <f t="shared" si="35"/>
        <v>0</v>
      </c>
      <c r="AD39" s="29" t="str">
        <f t="shared" si="36"/>
        <v/>
      </c>
      <c r="AE39" s="29">
        <v>5</v>
      </c>
      <c r="AF39" s="29" t="str">
        <f t="shared" si="37"/>
        <v/>
      </c>
      <c r="AG39" s="29" t="str">
        <f t="shared" si="22"/>
        <v/>
      </c>
      <c r="AH39" s="29" t="str">
        <f t="shared" si="23"/>
        <v/>
      </c>
      <c r="AI39" s="29" t="str">
        <f t="shared" si="24"/>
        <v/>
      </c>
      <c r="AJ39" s="29" t="str">
        <f t="shared" si="38"/>
        <v/>
      </c>
      <c r="AK39" s="29" t="str">
        <f t="shared" si="26"/>
        <v/>
      </c>
      <c r="AL39" s="29" t="str">
        <f t="shared" si="39"/>
        <v/>
      </c>
      <c r="AM39" s="29" t="str">
        <f t="shared" si="40"/>
        <v/>
      </c>
      <c r="AN39" s="29" t="str">
        <f t="shared" si="41"/>
        <v/>
      </c>
      <c r="AO39" s="29" t="str">
        <f t="shared" si="42"/>
        <v/>
      </c>
      <c r="AP39" s="29" t="str">
        <f t="shared" si="43"/>
        <v>999:99.99</v>
      </c>
      <c r="AQ39" s="29" t="str">
        <f t="shared" si="44"/>
        <v>999:99.99</v>
      </c>
      <c r="AR39" s="29" t="str">
        <f t="shared" si="45"/>
        <v>999:99.99</v>
      </c>
      <c r="AS39" s="29" t="str">
        <f t="shared" si="46"/>
        <v>999:99.99</v>
      </c>
      <c r="AT39" s="3">
        <f t="shared" si="27"/>
        <v>0</v>
      </c>
      <c r="AW39" s="3" t="str">
        <f t="shared" si="28"/>
        <v>19000100</v>
      </c>
    </row>
    <row r="40" spans="1:49" ht="19.149999999999999" hidden="1" customHeight="1">
      <c r="A40" s="7" t="str">
        <f t="shared" si="29"/>
        <v/>
      </c>
      <c r="B40" s="108"/>
      <c r="C40" s="23"/>
      <c r="D40" s="55"/>
      <c r="E40" s="56"/>
      <c r="F40" s="56"/>
      <c r="G40" s="56"/>
      <c r="H40" s="56"/>
      <c r="I40" s="7" t="str">
        <f t="shared" si="12"/>
        <v/>
      </c>
      <c r="J40" s="57"/>
      <c r="K40" s="58"/>
      <c r="L40" s="57"/>
      <c r="M40" s="58"/>
      <c r="N40" s="57"/>
      <c r="O40" s="58"/>
      <c r="P40" s="57"/>
      <c r="Q40" s="58"/>
      <c r="R40" s="10"/>
      <c r="S40" s="44">
        <f t="shared" si="33"/>
        <v>0</v>
      </c>
      <c r="T40" s="44">
        <f t="shared" si="14"/>
        <v>0</v>
      </c>
      <c r="U40" s="44">
        <f t="shared" si="15"/>
        <v>0</v>
      </c>
      <c r="V40" s="44">
        <f t="shared" si="30"/>
        <v>0</v>
      </c>
      <c r="W40" s="44">
        <f t="shared" si="31"/>
        <v>0</v>
      </c>
      <c r="X40" s="44">
        <f t="shared" si="32"/>
        <v>0</v>
      </c>
      <c r="Y40" s="29">
        <f t="shared" si="19"/>
        <v>0</v>
      </c>
      <c r="Z40" s="29" t="str">
        <f t="shared" si="20"/>
        <v/>
      </c>
      <c r="AA40" s="29" t="str">
        <f t="shared" si="34"/>
        <v>　</v>
      </c>
      <c r="AB40" s="29" t="str">
        <f t="shared" si="21"/>
        <v xml:space="preserve"> </v>
      </c>
      <c r="AC40" s="44">
        <f t="shared" si="35"/>
        <v>0</v>
      </c>
      <c r="AD40" s="29" t="str">
        <f t="shared" si="36"/>
        <v/>
      </c>
      <c r="AE40" s="29">
        <v>5</v>
      </c>
      <c r="AF40" s="29" t="str">
        <f t="shared" si="37"/>
        <v/>
      </c>
      <c r="AG40" s="29" t="str">
        <f t="shared" si="22"/>
        <v/>
      </c>
      <c r="AH40" s="29" t="str">
        <f t="shared" si="23"/>
        <v/>
      </c>
      <c r="AI40" s="29" t="str">
        <f t="shared" si="24"/>
        <v/>
      </c>
      <c r="AJ40" s="29" t="str">
        <f t="shared" si="38"/>
        <v/>
      </c>
      <c r="AK40" s="29" t="str">
        <f t="shared" si="26"/>
        <v/>
      </c>
      <c r="AL40" s="29" t="str">
        <f t="shared" si="39"/>
        <v/>
      </c>
      <c r="AM40" s="29" t="str">
        <f t="shared" si="40"/>
        <v/>
      </c>
      <c r="AN40" s="29" t="str">
        <f t="shared" si="41"/>
        <v/>
      </c>
      <c r="AO40" s="29" t="str">
        <f t="shared" si="42"/>
        <v/>
      </c>
      <c r="AP40" s="29" t="str">
        <f t="shared" si="43"/>
        <v>999:99.99</v>
      </c>
      <c r="AQ40" s="29" t="str">
        <f t="shared" si="44"/>
        <v>999:99.99</v>
      </c>
      <c r="AR40" s="29" t="str">
        <f t="shared" si="45"/>
        <v>999:99.99</v>
      </c>
      <c r="AS40" s="29" t="str">
        <f t="shared" si="46"/>
        <v>999:99.99</v>
      </c>
      <c r="AT40" s="3">
        <f t="shared" si="27"/>
        <v>0</v>
      </c>
      <c r="AW40" s="3" t="str">
        <f t="shared" si="28"/>
        <v>19000100</v>
      </c>
    </row>
    <row r="41" spans="1:49" ht="19.149999999999999" hidden="1" customHeight="1">
      <c r="A41" s="7" t="str">
        <f t="shared" si="29"/>
        <v/>
      </c>
      <c r="B41" s="108"/>
      <c r="C41" s="23"/>
      <c r="D41" s="55"/>
      <c r="E41" s="56"/>
      <c r="F41" s="56"/>
      <c r="G41" s="56"/>
      <c r="H41" s="56"/>
      <c r="I41" s="7" t="str">
        <f t="shared" si="12"/>
        <v/>
      </c>
      <c r="J41" s="57"/>
      <c r="K41" s="58"/>
      <c r="L41" s="57"/>
      <c r="M41" s="58"/>
      <c r="N41" s="57"/>
      <c r="O41" s="58"/>
      <c r="P41" s="57"/>
      <c r="Q41" s="58"/>
      <c r="R41" s="10"/>
      <c r="S41" s="44">
        <f t="shared" si="33"/>
        <v>0</v>
      </c>
      <c r="T41" s="44">
        <f t="shared" si="14"/>
        <v>0</v>
      </c>
      <c r="U41" s="44">
        <f t="shared" si="15"/>
        <v>0</v>
      </c>
      <c r="V41" s="44">
        <f t="shared" si="30"/>
        <v>0</v>
      </c>
      <c r="W41" s="44">
        <f t="shared" si="31"/>
        <v>0</v>
      </c>
      <c r="X41" s="44">
        <f t="shared" si="32"/>
        <v>0</v>
      </c>
      <c r="Y41" s="29">
        <f t="shared" si="19"/>
        <v>0</v>
      </c>
      <c r="Z41" s="29" t="str">
        <f t="shared" si="20"/>
        <v/>
      </c>
      <c r="AA41" s="29" t="str">
        <f t="shared" si="34"/>
        <v>　</v>
      </c>
      <c r="AB41" s="29" t="str">
        <f t="shared" si="21"/>
        <v xml:space="preserve"> </v>
      </c>
      <c r="AC41" s="44">
        <f t="shared" si="35"/>
        <v>0</v>
      </c>
      <c r="AD41" s="29" t="str">
        <f t="shared" si="36"/>
        <v/>
      </c>
      <c r="AE41" s="29">
        <v>5</v>
      </c>
      <c r="AF41" s="29" t="str">
        <f t="shared" si="37"/>
        <v/>
      </c>
      <c r="AG41" s="29" t="str">
        <f t="shared" si="22"/>
        <v/>
      </c>
      <c r="AH41" s="29" t="str">
        <f t="shared" si="23"/>
        <v/>
      </c>
      <c r="AI41" s="29" t="str">
        <f t="shared" si="24"/>
        <v/>
      </c>
      <c r="AJ41" s="29" t="str">
        <f t="shared" si="38"/>
        <v/>
      </c>
      <c r="AK41" s="29" t="str">
        <f t="shared" si="26"/>
        <v/>
      </c>
      <c r="AL41" s="29" t="str">
        <f t="shared" si="39"/>
        <v/>
      </c>
      <c r="AM41" s="29" t="str">
        <f t="shared" si="40"/>
        <v/>
      </c>
      <c r="AN41" s="29" t="str">
        <f t="shared" si="41"/>
        <v/>
      </c>
      <c r="AO41" s="29" t="str">
        <f t="shared" si="42"/>
        <v/>
      </c>
      <c r="AP41" s="29" t="str">
        <f t="shared" si="43"/>
        <v>999:99.99</v>
      </c>
      <c r="AQ41" s="29" t="str">
        <f t="shared" si="44"/>
        <v>999:99.99</v>
      </c>
      <c r="AR41" s="29" t="str">
        <f t="shared" si="45"/>
        <v>999:99.99</v>
      </c>
      <c r="AS41" s="29" t="str">
        <f t="shared" si="46"/>
        <v>999:99.99</v>
      </c>
      <c r="AT41" s="3">
        <f t="shared" si="27"/>
        <v>0</v>
      </c>
      <c r="AW41" s="3" t="str">
        <f t="shared" si="28"/>
        <v>19000100</v>
      </c>
    </row>
    <row r="42" spans="1:49" ht="19.149999999999999" hidden="1" customHeight="1">
      <c r="A42" s="7" t="str">
        <f t="shared" si="29"/>
        <v/>
      </c>
      <c r="B42" s="108"/>
      <c r="C42" s="23"/>
      <c r="D42" s="55"/>
      <c r="E42" s="56"/>
      <c r="F42" s="56"/>
      <c r="G42" s="56"/>
      <c r="H42" s="56"/>
      <c r="I42" s="7" t="str">
        <f t="shared" si="12"/>
        <v/>
      </c>
      <c r="J42" s="57"/>
      <c r="K42" s="58"/>
      <c r="L42" s="57"/>
      <c r="M42" s="58"/>
      <c r="N42" s="57"/>
      <c r="O42" s="58"/>
      <c r="P42" s="57"/>
      <c r="Q42" s="58"/>
      <c r="R42" s="10"/>
      <c r="S42" s="44">
        <f t="shared" si="33"/>
        <v>0</v>
      </c>
      <c r="T42" s="44">
        <f t="shared" si="14"/>
        <v>0</v>
      </c>
      <c r="U42" s="44">
        <f t="shared" si="15"/>
        <v>0</v>
      </c>
      <c r="V42" s="44">
        <f t="shared" si="30"/>
        <v>0</v>
      </c>
      <c r="W42" s="44">
        <f t="shared" si="31"/>
        <v>0</v>
      </c>
      <c r="X42" s="44">
        <f t="shared" si="32"/>
        <v>0</v>
      </c>
      <c r="Y42" s="29">
        <f t="shared" si="19"/>
        <v>0</v>
      </c>
      <c r="Z42" s="29" t="str">
        <f t="shared" si="20"/>
        <v/>
      </c>
      <c r="AA42" s="29" t="str">
        <f t="shared" si="34"/>
        <v>　</v>
      </c>
      <c r="AB42" s="29" t="str">
        <f t="shared" si="21"/>
        <v xml:space="preserve"> </v>
      </c>
      <c r="AC42" s="44">
        <f t="shared" si="35"/>
        <v>0</v>
      </c>
      <c r="AD42" s="29" t="str">
        <f t="shared" si="36"/>
        <v/>
      </c>
      <c r="AE42" s="29">
        <v>5</v>
      </c>
      <c r="AF42" s="29" t="str">
        <f t="shared" si="37"/>
        <v/>
      </c>
      <c r="AG42" s="29" t="str">
        <f t="shared" si="22"/>
        <v/>
      </c>
      <c r="AH42" s="29" t="str">
        <f t="shared" si="23"/>
        <v/>
      </c>
      <c r="AI42" s="29" t="str">
        <f t="shared" si="24"/>
        <v/>
      </c>
      <c r="AJ42" s="29" t="str">
        <f t="shared" si="38"/>
        <v/>
      </c>
      <c r="AK42" s="29" t="str">
        <f t="shared" si="26"/>
        <v/>
      </c>
      <c r="AL42" s="29" t="str">
        <f t="shared" si="39"/>
        <v/>
      </c>
      <c r="AM42" s="29" t="str">
        <f t="shared" si="40"/>
        <v/>
      </c>
      <c r="AN42" s="29" t="str">
        <f t="shared" si="41"/>
        <v/>
      </c>
      <c r="AO42" s="29" t="str">
        <f t="shared" si="42"/>
        <v/>
      </c>
      <c r="AP42" s="29" t="str">
        <f t="shared" si="43"/>
        <v>999:99.99</v>
      </c>
      <c r="AQ42" s="29" t="str">
        <f t="shared" si="44"/>
        <v>999:99.99</v>
      </c>
      <c r="AR42" s="29" t="str">
        <f t="shared" si="45"/>
        <v>999:99.99</v>
      </c>
      <c r="AS42" s="29" t="str">
        <f t="shared" si="46"/>
        <v>999:99.99</v>
      </c>
      <c r="AT42" s="3">
        <f t="shared" si="27"/>
        <v>0</v>
      </c>
      <c r="AW42" s="3" t="str">
        <f t="shared" si="28"/>
        <v>19000100</v>
      </c>
    </row>
    <row r="43" spans="1:49" ht="19.149999999999999" hidden="1" customHeight="1">
      <c r="A43" s="7" t="str">
        <f t="shared" si="29"/>
        <v/>
      </c>
      <c r="B43" s="108"/>
      <c r="C43" s="23"/>
      <c r="D43" s="55"/>
      <c r="E43" s="56"/>
      <c r="F43" s="56"/>
      <c r="G43" s="56"/>
      <c r="H43" s="56"/>
      <c r="I43" s="7" t="str">
        <f t="shared" si="12"/>
        <v/>
      </c>
      <c r="J43" s="57"/>
      <c r="K43" s="58"/>
      <c r="L43" s="57"/>
      <c r="M43" s="58"/>
      <c r="N43" s="57"/>
      <c r="O43" s="58"/>
      <c r="P43" s="57"/>
      <c r="Q43" s="58"/>
      <c r="R43" s="10"/>
      <c r="S43" s="44">
        <f t="shared" si="33"/>
        <v>0</v>
      </c>
      <c r="T43" s="44">
        <f t="shared" si="14"/>
        <v>0</v>
      </c>
      <c r="U43" s="44">
        <f t="shared" si="15"/>
        <v>0</v>
      </c>
      <c r="V43" s="44">
        <f t="shared" si="30"/>
        <v>0</v>
      </c>
      <c r="W43" s="44">
        <f t="shared" si="31"/>
        <v>0</v>
      </c>
      <c r="X43" s="44">
        <f t="shared" si="32"/>
        <v>0</v>
      </c>
      <c r="Y43" s="29">
        <f t="shared" si="19"/>
        <v>0</v>
      </c>
      <c r="Z43" s="29" t="str">
        <f t="shared" si="20"/>
        <v/>
      </c>
      <c r="AA43" s="29" t="str">
        <f t="shared" si="34"/>
        <v>　</v>
      </c>
      <c r="AB43" s="29" t="str">
        <f t="shared" si="21"/>
        <v xml:space="preserve"> </v>
      </c>
      <c r="AC43" s="44">
        <f t="shared" si="35"/>
        <v>0</v>
      </c>
      <c r="AD43" s="29" t="str">
        <f t="shared" si="36"/>
        <v/>
      </c>
      <c r="AE43" s="29">
        <v>5</v>
      </c>
      <c r="AF43" s="29" t="str">
        <f t="shared" si="37"/>
        <v/>
      </c>
      <c r="AG43" s="29" t="str">
        <f t="shared" si="22"/>
        <v/>
      </c>
      <c r="AH43" s="29" t="str">
        <f t="shared" si="23"/>
        <v/>
      </c>
      <c r="AI43" s="29" t="str">
        <f t="shared" si="24"/>
        <v/>
      </c>
      <c r="AJ43" s="29" t="str">
        <f t="shared" si="38"/>
        <v/>
      </c>
      <c r="AK43" s="29" t="str">
        <f t="shared" si="26"/>
        <v/>
      </c>
      <c r="AL43" s="29" t="str">
        <f t="shared" si="39"/>
        <v/>
      </c>
      <c r="AM43" s="29" t="str">
        <f t="shared" si="40"/>
        <v/>
      </c>
      <c r="AN43" s="29" t="str">
        <f t="shared" si="41"/>
        <v/>
      </c>
      <c r="AO43" s="29" t="str">
        <f t="shared" si="42"/>
        <v/>
      </c>
      <c r="AP43" s="29" t="str">
        <f t="shared" si="43"/>
        <v>999:99.99</v>
      </c>
      <c r="AQ43" s="29" t="str">
        <f t="shared" si="44"/>
        <v>999:99.99</v>
      </c>
      <c r="AR43" s="29" t="str">
        <f t="shared" si="45"/>
        <v>999:99.99</v>
      </c>
      <c r="AS43" s="29" t="str">
        <f t="shared" si="46"/>
        <v>999:99.99</v>
      </c>
      <c r="AT43" s="3">
        <f t="shared" si="27"/>
        <v>0</v>
      </c>
      <c r="AW43" s="3" t="str">
        <f t="shared" si="28"/>
        <v>19000100</v>
      </c>
    </row>
    <row r="44" spans="1:49" ht="19.149999999999999" hidden="1" customHeight="1">
      <c r="A44" s="7" t="str">
        <f t="shared" si="29"/>
        <v/>
      </c>
      <c r="B44" s="108"/>
      <c r="C44" s="23"/>
      <c r="D44" s="55"/>
      <c r="E44" s="56"/>
      <c r="F44" s="56"/>
      <c r="G44" s="56"/>
      <c r="H44" s="56"/>
      <c r="I44" s="7" t="str">
        <f t="shared" si="12"/>
        <v/>
      </c>
      <c r="J44" s="57"/>
      <c r="K44" s="58"/>
      <c r="L44" s="57"/>
      <c r="M44" s="58"/>
      <c r="N44" s="57"/>
      <c r="O44" s="58"/>
      <c r="P44" s="57"/>
      <c r="Q44" s="58"/>
      <c r="R44" s="10"/>
      <c r="S44" s="44">
        <f t="shared" si="33"/>
        <v>0</v>
      </c>
      <c r="T44" s="44">
        <f t="shared" si="14"/>
        <v>0</v>
      </c>
      <c r="U44" s="44">
        <f t="shared" si="15"/>
        <v>0</v>
      </c>
      <c r="V44" s="44">
        <f t="shared" si="30"/>
        <v>0</v>
      </c>
      <c r="W44" s="44">
        <f t="shared" si="31"/>
        <v>0</v>
      </c>
      <c r="X44" s="44">
        <f t="shared" si="32"/>
        <v>0</v>
      </c>
      <c r="Y44" s="29">
        <f t="shared" si="19"/>
        <v>0</v>
      </c>
      <c r="Z44" s="29" t="str">
        <f t="shared" si="20"/>
        <v/>
      </c>
      <c r="AA44" s="29" t="str">
        <f t="shared" si="34"/>
        <v>　</v>
      </c>
      <c r="AB44" s="29" t="str">
        <f t="shared" si="21"/>
        <v xml:space="preserve"> </v>
      </c>
      <c r="AC44" s="44">
        <f t="shared" si="35"/>
        <v>0</v>
      </c>
      <c r="AD44" s="29" t="str">
        <f t="shared" si="36"/>
        <v/>
      </c>
      <c r="AE44" s="29">
        <v>5</v>
      </c>
      <c r="AF44" s="29" t="str">
        <f t="shared" si="37"/>
        <v/>
      </c>
      <c r="AG44" s="29" t="str">
        <f t="shared" si="22"/>
        <v/>
      </c>
      <c r="AH44" s="29" t="str">
        <f t="shared" si="23"/>
        <v/>
      </c>
      <c r="AI44" s="29" t="str">
        <f t="shared" si="24"/>
        <v/>
      </c>
      <c r="AJ44" s="29" t="str">
        <f t="shared" si="38"/>
        <v/>
      </c>
      <c r="AK44" s="29" t="str">
        <f t="shared" si="26"/>
        <v/>
      </c>
      <c r="AL44" s="29" t="str">
        <f t="shared" si="39"/>
        <v/>
      </c>
      <c r="AM44" s="29" t="str">
        <f t="shared" si="40"/>
        <v/>
      </c>
      <c r="AN44" s="29" t="str">
        <f t="shared" si="41"/>
        <v/>
      </c>
      <c r="AO44" s="29" t="str">
        <f t="shared" si="42"/>
        <v/>
      </c>
      <c r="AP44" s="29" t="str">
        <f t="shared" si="43"/>
        <v>999:99.99</v>
      </c>
      <c r="AQ44" s="29" t="str">
        <f t="shared" si="44"/>
        <v>999:99.99</v>
      </c>
      <c r="AR44" s="29" t="str">
        <f t="shared" si="45"/>
        <v>999:99.99</v>
      </c>
      <c r="AS44" s="29" t="str">
        <f t="shared" si="46"/>
        <v>999:99.99</v>
      </c>
      <c r="AT44" s="3">
        <f t="shared" si="27"/>
        <v>0</v>
      </c>
      <c r="AW44" s="3" t="str">
        <f t="shared" si="28"/>
        <v>19000100</v>
      </c>
    </row>
    <row r="45" spans="1:49" ht="19.149999999999999" hidden="1" customHeight="1">
      <c r="A45" s="7" t="str">
        <f t="shared" si="29"/>
        <v/>
      </c>
      <c r="B45" s="108"/>
      <c r="C45" s="23"/>
      <c r="D45" s="55"/>
      <c r="E45" s="56"/>
      <c r="F45" s="56"/>
      <c r="G45" s="56"/>
      <c r="H45" s="56"/>
      <c r="I45" s="7" t="str">
        <f t="shared" si="12"/>
        <v/>
      </c>
      <c r="J45" s="57"/>
      <c r="K45" s="58"/>
      <c r="L45" s="57"/>
      <c r="M45" s="58"/>
      <c r="N45" s="57"/>
      <c r="O45" s="58"/>
      <c r="P45" s="57"/>
      <c r="Q45" s="58"/>
      <c r="R45" s="10"/>
      <c r="S45" s="44">
        <f t="shared" si="33"/>
        <v>0</v>
      </c>
      <c r="T45" s="44">
        <f t="shared" si="14"/>
        <v>0</v>
      </c>
      <c r="U45" s="44">
        <f t="shared" si="15"/>
        <v>0</v>
      </c>
      <c r="V45" s="44">
        <f t="shared" si="30"/>
        <v>0</v>
      </c>
      <c r="W45" s="44">
        <f t="shared" si="31"/>
        <v>0</v>
      </c>
      <c r="X45" s="44">
        <f t="shared" si="32"/>
        <v>0</v>
      </c>
      <c r="Y45" s="29">
        <f t="shared" si="19"/>
        <v>0</v>
      </c>
      <c r="Z45" s="29" t="str">
        <f t="shared" si="20"/>
        <v/>
      </c>
      <c r="AA45" s="29" t="str">
        <f t="shared" si="34"/>
        <v>　</v>
      </c>
      <c r="AB45" s="29" t="str">
        <f t="shared" si="21"/>
        <v xml:space="preserve"> </v>
      </c>
      <c r="AC45" s="44">
        <f t="shared" si="35"/>
        <v>0</v>
      </c>
      <c r="AD45" s="29" t="str">
        <f t="shared" si="36"/>
        <v/>
      </c>
      <c r="AE45" s="29">
        <v>5</v>
      </c>
      <c r="AF45" s="29" t="str">
        <f t="shared" si="37"/>
        <v/>
      </c>
      <c r="AG45" s="29" t="str">
        <f t="shared" si="22"/>
        <v/>
      </c>
      <c r="AH45" s="29" t="str">
        <f t="shared" si="23"/>
        <v/>
      </c>
      <c r="AI45" s="29" t="str">
        <f t="shared" si="24"/>
        <v/>
      </c>
      <c r="AJ45" s="29" t="str">
        <f t="shared" si="38"/>
        <v/>
      </c>
      <c r="AK45" s="29" t="str">
        <f t="shared" si="26"/>
        <v/>
      </c>
      <c r="AL45" s="29" t="str">
        <f t="shared" si="39"/>
        <v/>
      </c>
      <c r="AM45" s="29" t="str">
        <f t="shared" si="40"/>
        <v/>
      </c>
      <c r="AN45" s="29" t="str">
        <f t="shared" si="41"/>
        <v/>
      </c>
      <c r="AO45" s="29" t="str">
        <f t="shared" si="42"/>
        <v/>
      </c>
      <c r="AP45" s="29" t="str">
        <f t="shared" si="43"/>
        <v>999:99.99</v>
      </c>
      <c r="AQ45" s="29" t="str">
        <f t="shared" si="44"/>
        <v>999:99.99</v>
      </c>
      <c r="AR45" s="29" t="str">
        <f t="shared" si="45"/>
        <v>999:99.99</v>
      </c>
      <c r="AS45" s="29" t="str">
        <f t="shared" si="46"/>
        <v>999:99.99</v>
      </c>
      <c r="AT45" s="3">
        <f t="shared" si="27"/>
        <v>0</v>
      </c>
      <c r="AW45" s="3" t="str">
        <f t="shared" si="28"/>
        <v>19000100</v>
      </c>
    </row>
    <row r="46" spans="1:49" ht="19.149999999999999" hidden="1" customHeight="1">
      <c r="A46" s="7" t="str">
        <f t="shared" si="29"/>
        <v/>
      </c>
      <c r="B46" s="108"/>
      <c r="C46" s="23"/>
      <c r="D46" s="55"/>
      <c r="E46" s="56"/>
      <c r="F46" s="56"/>
      <c r="G46" s="56"/>
      <c r="H46" s="56"/>
      <c r="I46" s="7" t="str">
        <f t="shared" si="12"/>
        <v/>
      </c>
      <c r="J46" s="57"/>
      <c r="K46" s="58"/>
      <c r="L46" s="57"/>
      <c r="M46" s="58"/>
      <c r="N46" s="57"/>
      <c r="O46" s="58"/>
      <c r="P46" s="57"/>
      <c r="Q46" s="58"/>
      <c r="R46" s="10"/>
      <c r="S46" s="44">
        <f t="shared" si="33"/>
        <v>0</v>
      </c>
      <c r="T46" s="44">
        <f t="shared" si="14"/>
        <v>0</v>
      </c>
      <c r="U46" s="44">
        <f t="shared" si="15"/>
        <v>0</v>
      </c>
      <c r="V46" s="44">
        <f t="shared" si="30"/>
        <v>0</v>
      </c>
      <c r="W46" s="44">
        <f t="shared" si="31"/>
        <v>0</v>
      </c>
      <c r="X46" s="44">
        <f t="shared" si="32"/>
        <v>0</v>
      </c>
      <c r="Y46" s="29">
        <f t="shared" si="19"/>
        <v>0</v>
      </c>
      <c r="Z46" s="29" t="str">
        <f t="shared" si="20"/>
        <v/>
      </c>
      <c r="AA46" s="29" t="str">
        <f t="shared" si="34"/>
        <v>　</v>
      </c>
      <c r="AB46" s="29" t="str">
        <f t="shared" si="21"/>
        <v xml:space="preserve"> </v>
      </c>
      <c r="AC46" s="44">
        <f t="shared" si="35"/>
        <v>0</v>
      </c>
      <c r="AD46" s="29" t="str">
        <f t="shared" si="36"/>
        <v/>
      </c>
      <c r="AE46" s="29">
        <v>5</v>
      </c>
      <c r="AF46" s="29" t="str">
        <f t="shared" si="37"/>
        <v/>
      </c>
      <c r="AG46" s="29" t="str">
        <f t="shared" si="22"/>
        <v/>
      </c>
      <c r="AH46" s="29" t="str">
        <f t="shared" si="23"/>
        <v/>
      </c>
      <c r="AI46" s="29" t="str">
        <f t="shared" si="24"/>
        <v/>
      </c>
      <c r="AJ46" s="29" t="str">
        <f t="shared" si="38"/>
        <v/>
      </c>
      <c r="AK46" s="29" t="str">
        <f t="shared" si="26"/>
        <v/>
      </c>
      <c r="AL46" s="29" t="str">
        <f t="shared" si="39"/>
        <v/>
      </c>
      <c r="AM46" s="29" t="str">
        <f t="shared" si="40"/>
        <v/>
      </c>
      <c r="AN46" s="29" t="str">
        <f t="shared" si="41"/>
        <v/>
      </c>
      <c r="AO46" s="29" t="str">
        <f t="shared" si="42"/>
        <v/>
      </c>
      <c r="AP46" s="29" t="str">
        <f t="shared" si="43"/>
        <v>999:99.99</v>
      </c>
      <c r="AQ46" s="29" t="str">
        <f t="shared" si="44"/>
        <v>999:99.99</v>
      </c>
      <c r="AR46" s="29" t="str">
        <f t="shared" si="45"/>
        <v>999:99.99</v>
      </c>
      <c r="AS46" s="29" t="str">
        <f t="shared" si="46"/>
        <v>999:99.99</v>
      </c>
      <c r="AT46" s="3">
        <f t="shared" si="27"/>
        <v>0</v>
      </c>
      <c r="AW46" s="3" t="str">
        <f t="shared" si="28"/>
        <v>19000100</v>
      </c>
    </row>
    <row r="47" spans="1:49" ht="19.149999999999999" hidden="1" customHeight="1">
      <c r="A47" s="7" t="str">
        <f t="shared" si="29"/>
        <v/>
      </c>
      <c r="B47" s="108"/>
      <c r="C47" s="23"/>
      <c r="D47" s="55"/>
      <c r="E47" s="56"/>
      <c r="F47" s="56"/>
      <c r="G47" s="56"/>
      <c r="H47" s="56"/>
      <c r="I47" s="7" t="str">
        <f t="shared" si="12"/>
        <v/>
      </c>
      <c r="J47" s="57"/>
      <c r="K47" s="58"/>
      <c r="L47" s="57"/>
      <c r="M47" s="58"/>
      <c r="N47" s="57"/>
      <c r="O47" s="58"/>
      <c r="P47" s="57"/>
      <c r="Q47" s="58"/>
      <c r="R47" s="10"/>
      <c r="S47" s="44">
        <f t="shared" si="33"/>
        <v>0</v>
      </c>
      <c r="T47" s="44">
        <f t="shared" si="14"/>
        <v>0</v>
      </c>
      <c r="U47" s="44">
        <f t="shared" si="15"/>
        <v>0</v>
      </c>
      <c r="V47" s="44">
        <f t="shared" si="30"/>
        <v>0</v>
      </c>
      <c r="W47" s="44">
        <f t="shared" si="31"/>
        <v>0</v>
      </c>
      <c r="X47" s="44">
        <f t="shared" si="32"/>
        <v>0</v>
      </c>
      <c r="Y47" s="29">
        <f t="shared" si="19"/>
        <v>0</v>
      </c>
      <c r="Z47" s="29" t="str">
        <f t="shared" si="20"/>
        <v/>
      </c>
      <c r="AA47" s="29" t="str">
        <f t="shared" si="34"/>
        <v>　</v>
      </c>
      <c r="AB47" s="29" t="str">
        <f t="shared" si="21"/>
        <v xml:space="preserve"> </v>
      </c>
      <c r="AC47" s="44">
        <f t="shared" si="35"/>
        <v>0</v>
      </c>
      <c r="AD47" s="29" t="str">
        <f t="shared" si="36"/>
        <v/>
      </c>
      <c r="AE47" s="29">
        <v>5</v>
      </c>
      <c r="AF47" s="29" t="str">
        <f t="shared" si="37"/>
        <v/>
      </c>
      <c r="AG47" s="29" t="str">
        <f t="shared" si="22"/>
        <v/>
      </c>
      <c r="AH47" s="29" t="str">
        <f t="shared" si="23"/>
        <v/>
      </c>
      <c r="AI47" s="29" t="str">
        <f t="shared" si="24"/>
        <v/>
      </c>
      <c r="AJ47" s="29" t="str">
        <f t="shared" si="38"/>
        <v/>
      </c>
      <c r="AK47" s="29" t="str">
        <f t="shared" si="26"/>
        <v/>
      </c>
      <c r="AL47" s="29" t="str">
        <f t="shared" si="39"/>
        <v/>
      </c>
      <c r="AM47" s="29" t="str">
        <f t="shared" si="40"/>
        <v/>
      </c>
      <c r="AN47" s="29" t="str">
        <f t="shared" si="41"/>
        <v/>
      </c>
      <c r="AO47" s="29" t="str">
        <f t="shared" si="42"/>
        <v/>
      </c>
      <c r="AP47" s="29" t="str">
        <f t="shared" si="43"/>
        <v>999:99.99</v>
      </c>
      <c r="AQ47" s="29" t="str">
        <f t="shared" si="44"/>
        <v>999:99.99</v>
      </c>
      <c r="AR47" s="29" t="str">
        <f t="shared" si="45"/>
        <v>999:99.99</v>
      </c>
      <c r="AS47" s="29" t="str">
        <f t="shared" si="46"/>
        <v>999:99.99</v>
      </c>
      <c r="AT47" s="3">
        <f t="shared" si="27"/>
        <v>0</v>
      </c>
      <c r="AW47" s="3" t="str">
        <f t="shared" si="28"/>
        <v>19000100</v>
      </c>
    </row>
    <row r="48" spans="1:49" ht="19.149999999999999" hidden="1" customHeight="1">
      <c r="A48" s="7" t="str">
        <f t="shared" si="29"/>
        <v/>
      </c>
      <c r="B48" s="108"/>
      <c r="C48" s="23"/>
      <c r="D48" s="55"/>
      <c r="E48" s="56"/>
      <c r="F48" s="56"/>
      <c r="G48" s="56"/>
      <c r="H48" s="56"/>
      <c r="I48" s="7" t="str">
        <f t="shared" si="12"/>
        <v/>
      </c>
      <c r="J48" s="57"/>
      <c r="K48" s="58"/>
      <c r="L48" s="57"/>
      <c r="M48" s="58"/>
      <c r="N48" s="57"/>
      <c r="O48" s="58"/>
      <c r="P48" s="57"/>
      <c r="Q48" s="58"/>
      <c r="R48" s="10"/>
      <c r="S48" s="44">
        <f t="shared" si="33"/>
        <v>0</v>
      </c>
      <c r="T48" s="44">
        <f t="shared" si="14"/>
        <v>0</v>
      </c>
      <c r="U48" s="44">
        <f t="shared" si="15"/>
        <v>0</v>
      </c>
      <c r="V48" s="44">
        <f t="shared" si="30"/>
        <v>0</v>
      </c>
      <c r="W48" s="44">
        <f t="shared" si="31"/>
        <v>0</v>
      </c>
      <c r="X48" s="44">
        <f t="shared" si="32"/>
        <v>0</v>
      </c>
      <c r="Y48" s="29">
        <f t="shared" si="19"/>
        <v>0</v>
      </c>
      <c r="Z48" s="29" t="str">
        <f t="shared" si="20"/>
        <v/>
      </c>
      <c r="AA48" s="29" t="str">
        <f t="shared" si="34"/>
        <v>　</v>
      </c>
      <c r="AB48" s="29" t="str">
        <f t="shared" si="21"/>
        <v xml:space="preserve"> </v>
      </c>
      <c r="AC48" s="44">
        <f t="shared" si="35"/>
        <v>0</v>
      </c>
      <c r="AD48" s="29" t="str">
        <f t="shared" si="36"/>
        <v/>
      </c>
      <c r="AE48" s="29">
        <v>5</v>
      </c>
      <c r="AF48" s="29" t="str">
        <f t="shared" si="37"/>
        <v/>
      </c>
      <c r="AG48" s="29" t="str">
        <f t="shared" si="22"/>
        <v/>
      </c>
      <c r="AH48" s="29" t="str">
        <f t="shared" si="23"/>
        <v/>
      </c>
      <c r="AI48" s="29" t="str">
        <f t="shared" si="24"/>
        <v/>
      </c>
      <c r="AJ48" s="29" t="str">
        <f t="shared" si="38"/>
        <v/>
      </c>
      <c r="AK48" s="29" t="str">
        <f t="shared" si="26"/>
        <v/>
      </c>
      <c r="AL48" s="29" t="str">
        <f t="shared" si="39"/>
        <v/>
      </c>
      <c r="AM48" s="29" t="str">
        <f t="shared" si="40"/>
        <v/>
      </c>
      <c r="AN48" s="29" t="str">
        <f t="shared" si="41"/>
        <v/>
      </c>
      <c r="AO48" s="29" t="str">
        <f t="shared" si="42"/>
        <v/>
      </c>
      <c r="AP48" s="29" t="str">
        <f t="shared" si="43"/>
        <v>999:99.99</v>
      </c>
      <c r="AQ48" s="29" t="str">
        <f t="shared" si="44"/>
        <v>999:99.99</v>
      </c>
      <c r="AR48" s="29" t="str">
        <f t="shared" si="45"/>
        <v>999:99.99</v>
      </c>
      <c r="AS48" s="29" t="str">
        <f t="shared" si="46"/>
        <v>999:99.99</v>
      </c>
      <c r="AT48" s="3">
        <f t="shared" si="27"/>
        <v>0</v>
      </c>
      <c r="AW48" s="3" t="str">
        <f t="shared" si="28"/>
        <v>19000100</v>
      </c>
    </row>
    <row r="49" spans="1:49" ht="19.149999999999999" hidden="1" customHeight="1">
      <c r="A49" s="7" t="str">
        <f t="shared" si="29"/>
        <v/>
      </c>
      <c r="B49" s="108"/>
      <c r="C49" s="23"/>
      <c r="D49" s="55"/>
      <c r="E49" s="56"/>
      <c r="F49" s="56"/>
      <c r="G49" s="56"/>
      <c r="H49" s="56"/>
      <c r="I49" s="7" t="str">
        <f t="shared" si="12"/>
        <v/>
      </c>
      <c r="J49" s="57"/>
      <c r="K49" s="58"/>
      <c r="L49" s="57"/>
      <c r="M49" s="58"/>
      <c r="N49" s="57"/>
      <c r="O49" s="58"/>
      <c r="P49" s="57"/>
      <c r="Q49" s="58"/>
      <c r="R49" s="10"/>
      <c r="S49" s="44">
        <f t="shared" si="33"/>
        <v>0</v>
      </c>
      <c r="T49" s="44">
        <f t="shared" si="14"/>
        <v>0</v>
      </c>
      <c r="U49" s="44">
        <f t="shared" si="15"/>
        <v>0</v>
      </c>
      <c r="V49" s="44">
        <f t="shared" si="30"/>
        <v>0</v>
      </c>
      <c r="W49" s="44">
        <f t="shared" si="31"/>
        <v>0</v>
      </c>
      <c r="X49" s="44">
        <f t="shared" si="32"/>
        <v>0</v>
      </c>
      <c r="Y49" s="29">
        <f t="shared" si="19"/>
        <v>0</v>
      </c>
      <c r="Z49" s="29" t="str">
        <f t="shared" si="20"/>
        <v/>
      </c>
      <c r="AA49" s="29" t="str">
        <f t="shared" si="34"/>
        <v>　</v>
      </c>
      <c r="AB49" s="29" t="str">
        <f t="shared" si="21"/>
        <v xml:space="preserve"> </v>
      </c>
      <c r="AC49" s="44">
        <f t="shared" si="35"/>
        <v>0</v>
      </c>
      <c r="AD49" s="29" t="str">
        <f t="shared" si="36"/>
        <v/>
      </c>
      <c r="AE49" s="29">
        <v>5</v>
      </c>
      <c r="AF49" s="29" t="str">
        <f t="shared" si="37"/>
        <v/>
      </c>
      <c r="AG49" s="29" t="str">
        <f t="shared" si="22"/>
        <v/>
      </c>
      <c r="AH49" s="29" t="str">
        <f t="shared" si="23"/>
        <v/>
      </c>
      <c r="AI49" s="29" t="str">
        <f t="shared" si="24"/>
        <v/>
      </c>
      <c r="AJ49" s="29" t="str">
        <f t="shared" si="38"/>
        <v/>
      </c>
      <c r="AK49" s="29" t="str">
        <f t="shared" si="26"/>
        <v/>
      </c>
      <c r="AL49" s="29" t="str">
        <f t="shared" si="39"/>
        <v/>
      </c>
      <c r="AM49" s="29" t="str">
        <f t="shared" si="40"/>
        <v/>
      </c>
      <c r="AN49" s="29" t="str">
        <f t="shared" si="41"/>
        <v/>
      </c>
      <c r="AO49" s="29" t="str">
        <f t="shared" si="42"/>
        <v/>
      </c>
      <c r="AP49" s="29" t="str">
        <f t="shared" si="43"/>
        <v>999:99.99</v>
      </c>
      <c r="AQ49" s="29" t="str">
        <f t="shared" si="44"/>
        <v>999:99.99</v>
      </c>
      <c r="AR49" s="29" t="str">
        <f t="shared" si="45"/>
        <v>999:99.99</v>
      </c>
      <c r="AS49" s="29" t="str">
        <f t="shared" si="46"/>
        <v>999:99.99</v>
      </c>
      <c r="AT49" s="3">
        <f t="shared" si="27"/>
        <v>0</v>
      </c>
      <c r="AW49" s="3" t="str">
        <f t="shared" si="28"/>
        <v>19000100</v>
      </c>
    </row>
    <row r="50" spans="1:49" ht="19.149999999999999" hidden="1" customHeight="1">
      <c r="A50" s="7" t="str">
        <f t="shared" si="29"/>
        <v/>
      </c>
      <c r="B50" s="108"/>
      <c r="C50" s="23"/>
      <c r="D50" s="55"/>
      <c r="E50" s="56"/>
      <c r="F50" s="56"/>
      <c r="G50" s="56"/>
      <c r="H50" s="56"/>
      <c r="I50" s="7" t="str">
        <f t="shared" si="12"/>
        <v/>
      </c>
      <c r="J50" s="57"/>
      <c r="K50" s="58"/>
      <c r="L50" s="57"/>
      <c r="M50" s="58"/>
      <c r="N50" s="57"/>
      <c r="O50" s="58"/>
      <c r="P50" s="57"/>
      <c r="Q50" s="58"/>
      <c r="R50" s="10"/>
      <c r="S50" s="44">
        <f t="shared" si="33"/>
        <v>0</v>
      </c>
      <c r="T50" s="44">
        <f t="shared" si="14"/>
        <v>0</v>
      </c>
      <c r="U50" s="44">
        <f t="shared" si="15"/>
        <v>0</v>
      </c>
      <c r="V50" s="44">
        <f t="shared" si="30"/>
        <v>0</v>
      </c>
      <c r="W50" s="44">
        <f t="shared" si="31"/>
        <v>0</v>
      </c>
      <c r="X50" s="44">
        <f t="shared" si="32"/>
        <v>0</v>
      </c>
      <c r="Y50" s="29">
        <f t="shared" si="19"/>
        <v>0</v>
      </c>
      <c r="Z50" s="29" t="str">
        <f t="shared" si="20"/>
        <v/>
      </c>
      <c r="AA50" s="29" t="str">
        <f t="shared" si="34"/>
        <v>　</v>
      </c>
      <c r="AB50" s="29" t="str">
        <f t="shared" si="21"/>
        <v xml:space="preserve"> </v>
      </c>
      <c r="AC50" s="44">
        <f t="shared" si="35"/>
        <v>0</v>
      </c>
      <c r="AD50" s="29" t="str">
        <f t="shared" si="36"/>
        <v/>
      </c>
      <c r="AE50" s="29">
        <v>5</v>
      </c>
      <c r="AF50" s="29" t="str">
        <f t="shared" si="37"/>
        <v/>
      </c>
      <c r="AG50" s="29" t="str">
        <f t="shared" si="22"/>
        <v/>
      </c>
      <c r="AH50" s="29" t="str">
        <f t="shared" si="23"/>
        <v/>
      </c>
      <c r="AI50" s="29" t="str">
        <f t="shared" si="24"/>
        <v/>
      </c>
      <c r="AJ50" s="29" t="str">
        <f t="shared" si="38"/>
        <v/>
      </c>
      <c r="AK50" s="29" t="str">
        <f t="shared" si="26"/>
        <v/>
      </c>
      <c r="AL50" s="29" t="str">
        <f t="shared" si="39"/>
        <v/>
      </c>
      <c r="AM50" s="29" t="str">
        <f t="shared" si="40"/>
        <v/>
      </c>
      <c r="AN50" s="29" t="str">
        <f t="shared" si="41"/>
        <v/>
      </c>
      <c r="AO50" s="29" t="str">
        <f t="shared" si="42"/>
        <v/>
      </c>
      <c r="AP50" s="29" t="str">
        <f t="shared" si="43"/>
        <v>999:99.99</v>
      </c>
      <c r="AQ50" s="29" t="str">
        <f t="shared" si="44"/>
        <v>999:99.99</v>
      </c>
      <c r="AR50" s="29" t="str">
        <f t="shared" si="45"/>
        <v>999:99.99</v>
      </c>
      <c r="AS50" s="29" t="str">
        <f t="shared" si="46"/>
        <v>999:99.99</v>
      </c>
      <c r="AT50" s="3">
        <f t="shared" si="27"/>
        <v>0</v>
      </c>
      <c r="AW50" s="3" t="str">
        <f t="shared" si="28"/>
        <v>19000100</v>
      </c>
    </row>
    <row r="51" spans="1:49" ht="19.149999999999999" hidden="1" customHeight="1">
      <c r="A51" s="7" t="str">
        <f t="shared" si="29"/>
        <v/>
      </c>
      <c r="B51" s="108"/>
      <c r="C51" s="23"/>
      <c r="D51" s="55"/>
      <c r="E51" s="56"/>
      <c r="F51" s="56"/>
      <c r="G51" s="56"/>
      <c r="H51" s="56"/>
      <c r="I51" s="7" t="str">
        <f t="shared" si="12"/>
        <v/>
      </c>
      <c r="J51" s="57"/>
      <c r="K51" s="58"/>
      <c r="L51" s="57"/>
      <c r="M51" s="58"/>
      <c r="N51" s="57"/>
      <c r="O51" s="58"/>
      <c r="P51" s="57"/>
      <c r="Q51" s="58"/>
      <c r="R51" s="10"/>
      <c r="S51" s="44">
        <f t="shared" si="33"/>
        <v>0</v>
      </c>
      <c r="T51" s="44">
        <f t="shared" si="14"/>
        <v>0</v>
      </c>
      <c r="U51" s="44">
        <f t="shared" si="15"/>
        <v>0</v>
      </c>
      <c r="V51" s="44">
        <f t="shared" si="30"/>
        <v>0</v>
      </c>
      <c r="W51" s="44">
        <f t="shared" si="31"/>
        <v>0</v>
      </c>
      <c r="X51" s="44">
        <f t="shared" si="32"/>
        <v>0</v>
      </c>
      <c r="Y51" s="29">
        <f t="shared" si="19"/>
        <v>0</v>
      </c>
      <c r="Z51" s="29" t="str">
        <f t="shared" si="20"/>
        <v/>
      </c>
      <c r="AA51" s="29" t="str">
        <f t="shared" si="34"/>
        <v>　</v>
      </c>
      <c r="AB51" s="29" t="str">
        <f t="shared" si="21"/>
        <v xml:space="preserve"> </v>
      </c>
      <c r="AC51" s="44">
        <f t="shared" si="35"/>
        <v>0</v>
      </c>
      <c r="AD51" s="29" t="str">
        <f t="shared" si="36"/>
        <v/>
      </c>
      <c r="AE51" s="29">
        <v>5</v>
      </c>
      <c r="AF51" s="29" t="str">
        <f t="shared" si="37"/>
        <v/>
      </c>
      <c r="AG51" s="29" t="str">
        <f t="shared" si="22"/>
        <v/>
      </c>
      <c r="AH51" s="29" t="str">
        <f t="shared" si="23"/>
        <v/>
      </c>
      <c r="AI51" s="29" t="str">
        <f t="shared" si="24"/>
        <v/>
      </c>
      <c r="AJ51" s="29" t="str">
        <f t="shared" si="38"/>
        <v/>
      </c>
      <c r="AK51" s="29" t="str">
        <f t="shared" si="26"/>
        <v/>
      </c>
      <c r="AL51" s="29" t="str">
        <f t="shared" si="39"/>
        <v/>
      </c>
      <c r="AM51" s="29" t="str">
        <f t="shared" si="40"/>
        <v/>
      </c>
      <c r="AN51" s="29" t="str">
        <f t="shared" si="41"/>
        <v/>
      </c>
      <c r="AO51" s="29" t="str">
        <f t="shared" si="42"/>
        <v/>
      </c>
      <c r="AP51" s="29" t="str">
        <f t="shared" si="43"/>
        <v>999:99.99</v>
      </c>
      <c r="AQ51" s="29" t="str">
        <f t="shared" si="44"/>
        <v>999:99.99</v>
      </c>
      <c r="AR51" s="29" t="str">
        <f t="shared" si="45"/>
        <v>999:99.99</v>
      </c>
      <c r="AS51" s="29" t="str">
        <f t="shared" si="46"/>
        <v>999:99.99</v>
      </c>
      <c r="AT51" s="3">
        <f t="shared" si="27"/>
        <v>0</v>
      </c>
      <c r="AW51" s="3" t="str">
        <f t="shared" si="28"/>
        <v>19000100</v>
      </c>
    </row>
    <row r="52" spans="1:49" ht="19.149999999999999" hidden="1" customHeight="1">
      <c r="A52" s="7" t="str">
        <f t="shared" si="29"/>
        <v/>
      </c>
      <c r="B52" s="108"/>
      <c r="C52" s="23"/>
      <c r="D52" s="55"/>
      <c r="E52" s="56"/>
      <c r="F52" s="56"/>
      <c r="G52" s="56"/>
      <c r="H52" s="56"/>
      <c r="I52" s="7" t="str">
        <f t="shared" si="12"/>
        <v/>
      </c>
      <c r="J52" s="57"/>
      <c r="K52" s="58"/>
      <c r="L52" s="57"/>
      <c r="M52" s="58"/>
      <c r="N52" s="57"/>
      <c r="O52" s="58"/>
      <c r="P52" s="57"/>
      <c r="Q52" s="58"/>
      <c r="R52" s="10"/>
      <c r="S52" s="44">
        <f t="shared" si="33"/>
        <v>0</v>
      </c>
      <c r="T52" s="44">
        <f t="shared" si="14"/>
        <v>0</v>
      </c>
      <c r="U52" s="44">
        <f t="shared" si="15"/>
        <v>0</v>
      </c>
      <c r="V52" s="44">
        <f t="shared" si="30"/>
        <v>0</v>
      </c>
      <c r="W52" s="44">
        <f t="shared" si="31"/>
        <v>0</v>
      </c>
      <c r="X52" s="44">
        <f t="shared" si="32"/>
        <v>0</v>
      </c>
      <c r="Y52" s="29">
        <f t="shared" si="19"/>
        <v>0</v>
      </c>
      <c r="Z52" s="29" t="str">
        <f t="shared" si="20"/>
        <v/>
      </c>
      <c r="AA52" s="29" t="str">
        <f t="shared" si="34"/>
        <v>　</v>
      </c>
      <c r="AB52" s="29" t="str">
        <f t="shared" si="21"/>
        <v xml:space="preserve"> </v>
      </c>
      <c r="AC52" s="44">
        <f t="shared" si="35"/>
        <v>0</v>
      </c>
      <c r="AD52" s="29" t="str">
        <f t="shared" si="36"/>
        <v/>
      </c>
      <c r="AE52" s="29">
        <v>5</v>
      </c>
      <c r="AF52" s="29" t="str">
        <f t="shared" si="37"/>
        <v/>
      </c>
      <c r="AG52" s="29" t="str">
        <f t="shared" si="22"/>
        <v/>
      </c>
      <c r="AH52" s="29" t="str">
        <f t="shared" si="23"/>
        <v/>
      </c>
      <c r="AI52" s="29" t="str">
        <f t="shared" si="24"/>
        <v/>
      </c>
      <c r="AJ52" s="29" t="str">
        <f t="shared" si="38"/>
        <v/>
      </c>
      <c r="AK52" s="29" t="str">
        <f t="shared" si="26"/>
        <v/>
      </c>
      <c r="AL52" s="29" t="str">
        <f t="shared" si="39"/>
        <v/>
      </c>
      <c r="AM52" s="29" t="str">
        <f t="shared" si="40"/>
        <v/>
      </c>
      <c r="AN52" s="29" t="str">
        <f t="shared" si="41"/>
        <v/>
      </c>
      <c r="AO52" s="29" t="str">
        <f t="shared" si="42"/>
        <v/>
      </c>
      <c r="AP52" s="29" t="str">
        <f t="shared" si="43"/>
        <v>999:99.99</v>
      </c>
      <c r="AQ52" s="29" t="str">
        <f t="shared" si="44"/>
        <v>999:99.99</v>
      </c>
      <c r="AR52" s="29" t="str">
        <f t="shared" si="45"/>
        <v>999:99.99</v>
      </c>
      <c r="AS52" s="29" t="str">
        <f t="shared" si="46"/>
        <v>999:99.99</v>
      </c>
      <c r="AT52" s="3">
        <f t="shared" si="27"/>
        <v>0</v>
      </c>
      <c r="AW52" s="3" t="str">
        <f t="shared" si="28"/>
        <v>19000100</v>
      </c>
    </row>
    <row r="53" spans="1:49" ht="19.149999999999999" hidden="1" customHeight="1">
      <c r="A53" s="7" t="str">
        <f t="shared" si="29"/>
        <v/>
      </c>
      <c r="B53" s="108"/>
      <c r="C53" s="23"/>
      <c r="D53" s="55"/>
      <c r="E53" s="56"/>
      <c r="F53" s="56"/>
      <c r="G53" s="56"/>
      <c r="H53" s="56"/>
      <c r="I53" s="7" t="str">
        <f t="shared" si="12"/>
        <v/>
      </c>
      <c r="J53" s="57"/>
      <c r="K53" s="58"/>
      <c r="L53" s="57"/>
      <c r="M53" s="58"/>
      <c r="N53" s="57"/>
      <c r="O53" s="58"/>
      <c r="P53" s="57"/>
      <c r="Q53" s="58"/>
      <c r="R53" s="10"/>
      <c r="S53" s="44">
        <f t="shared" si="33"/>
        <v>0</v>
      </c>
      <c r="T53" s="44">
        <f t="shared" si="14"/>
        <v>0</v>
      </c>
      <c r="U53" s="44">
        <f t="shared" si="15"/>
        <v>0</v>
      </c>
      <c r="V53" s="44">
        <f t="shared" si="30"/>
        <v>0</v>
      </c>
      <c r="W53" s="44">
        <f t="shared" si="31"/>
        <v>0</v>
      </c>
      <c r="X53" s="44">
        <f t="shared" si="32"/>
        <v>0</v>
      </c>
      <c r="Y53" s="29">
        <f t="shared" si="19"/>
        <v>0</v>
      </c>
      <c r="Z53" s="29" t="str">
        <f t="shared" si="20"/>
        <v/>
      </c>
      <c r="AA53" s="29" t="str">
        <f t="shared" si="34"/>
        <v>　</v>
      </c>
      <c r="AB53" s="29" t="str">
        <f t="shared" si="21"/>
        <v xml:space="preserve"> </v>
      </c>
      <c r="AC53" s="44">
        <f t="shared" si="35"/>
        <v>0</v>
      </c>
      <c r="AD53" s="29" t="str">
        <f t="shared" si="36"/>
        <v/>
      </c>
      <c r="AE53" s="29">
        <v>5</v>
      </c>
      <c r="AF53" s="29" t="str">
        <f t="shared" si="37"/>
        <v/>
      </c>
      <c r="AG53" s="29" t="str">
        <f t="shared" si="22"/>
        <v/>
      </c>
      <c r="AH53" s="29" t="str">
        <f t="shared" si="23"/>
        <v/>
      </c>
      <c r="AI53" s="29" t="str">
        <f t="shared" si="24"/>
        <v/>
      </c>
      <c r="AJ53" s="29" t="str">
        <f t="shared" si="38"/>
        <v/>
      </c>
      <c r="AK53" s="29" t="str">
        <f t="shared" si="26"/>
        <v/>
      </c>
      <c r="AL53" s="29" t="str">
        <f t="shared" si="39"/>
        <v/>
      </c>
      <c r="AM53" s="29" t="str">
        <f t="shared" si="40"/>
        <v/>
      </c>
      <c r="AN53" s="29" t="str">
        <f t="shared" si="41"/>
        <v/>
      </c>
      <c r="AO53" s="29" t="str">
        <f t="shared" si="42"/>
        <v/>
      </c>
      <c r="AP53" s="29" t="str">
        <f t="shared" si="43"/>
        <v>999:99.99</v>
      </c>
      <c r="AQ53" s="29" t="str">
        <f t="shared" si="44"/>
        <v>999:99.99</v>
      </c>
      <c r="AR53" s="29" t="str">
        <f t="shared" si="45"/>
        <v>999:99.99</v>
      </c>
      <c r="AS53" s="29" t="str">
        <f t="shared" si="46"/>
        <v>999:99.99</v>
      </c>
      <c r="AT53" s="3">
        <f t="shared" si="27"/>
        <v>0</v>
      </c>
      <c r="AW53" s="3" t="str">
        <f t="shared" si="28"/>
        <v>19000100</v>
      </c>
    </row>
    <row r="54" spans="1:49" ht="19.149999999999999" hidden="1" customHeight="1">
      <c r="A54" s="7" t="str">
        <f t="shared" si="29"/>
        <v/>
      </c>
      <c r="B54" s="108"/>
      <c r="C54" s="23"/>
      <c r="D54" s="55"/>
      <c r="E54" s="56"/>
      <c r="F54" s="56"/>
      <c r="G54" s="56"/>
      <c r="H54" s="56"/>
      <c r="I54" s="7" t="str">
        <f t="shared" si="12"/>
        <v/>
      </c>
      <c r="J54" s="57"/>
      <c r="K54" s="58"/>
      <c r="L54" s="57"/>
      <c r="M54" s="58"/>
      <c r="N54" s="57"/>
      <c r="O54" s="58"/>
      <c r="P54" s="57"/>
      <c r="Q54" s="58"/>
      <c r="R54" s="10"/>
      <c r="S54" s="44">
        <f t="shared" si="33"/>
        <v>0</v>
      </c>
      <c r="T54" s="44">
        <f t="shared" si="14"/>
        <v>0</v>
      </c>
      <c r="U54" s="44">
        <f t="shared" si="15"/>
        <v>0</v>
      </c>
      <c r="V54" s="44">
        <f t="shared" si="30"/>
        <v>0</v>
      </c>
      <c r="W54" s="44">
        <f t="shared" si="31"/>
        <v>0</v>
      </c>
      <c r="X54" s="44">
        <f t="shared" si="32"/>
        <v>0</v>
      </c>
      <c r="Y54" s="29">
        <f t="shared" si="19"/>
        <v>0</v>
      </c>
      <c r="Z54" s="29" t="str">
        <f t="shared" si="20"/>
        <v/>
      </c>
      <c r="AA54" s="29" t="str">
        <f t="shared" si="34"/>
        <v>　</v>
      </c>
      <c r="AB54" s="29" t="str">
        <f t="shared" si="21"/>
        <v xml:space="preserve"> </v>
      </c>
      <c r="AC54" s="44">
        <f t="shared" si="35"/>
        <v>0</v>
      </c>
      <c r="AD54" s="29" t="str">
        <f t="shared" si="36"/>
        <v/>
      </c>
      <c r="AE54" s="29">
        <v>5</v>
      </c>
      <c r="AF54" s="29" t="str">
        <f t="shared" si="37"/>
        <v/>
      </c>
      <c r="AG54" s="29" t="str">
        <f t="shared" si="22"/>
        <v/>
      </c>
      <c r="AH54" s="29" t="str">
        <f t="shared" si="23"/>
        <v/>
      </c>
      <c r="AI54" s="29" t="str">
        <f t="shared" si="24"/>
        <v/>
      </c>
      <c r="AJ54" s="29" t="str">
        <f t="shared" si="38"/>
        <v/>
      </c>
      <c r="AK54" s="29" t="str">
        <f t="shared" si="26"/>
        <v/>
      </c>
      <c r="AL54" s="29" t="str">
        <f t="shared" si="39"/>
        <v/>
      </c>
      <c r="AM54" s="29" t="str">
        <f t="shared" si="40"/>
        <v/>
      </c>
      <c r="AN54" s="29" t="str">
        <f t="shared" si="41"/>
        <v/>
      </c>
      <c r="AO54" s="29" t="str">
        <f t="shared" si="42"/>
        <v/>
      </c>
      <c r="AP54" s="29" t="str">
        <f t="shared" si="43"/>
        <v>999:99.99</v>
      </c>
      <c r="AQ54" s="29" t="str">
        <f t="shared" si="44"/>
        <v>999:99.99</v>
      </c>
      <c r="AR54" s="29" t="str">
        <f t="shared" si="45"/>
        <v>999:99.99</v>
      </c>
      <c r="AS54" s="29" t="str">
        <f t="shared" si="46"/>
        <v>999:99.99</v>
      </c>
      <c r="AT54" s="3">
        <f t="shared" si="27"/>
        <v>0</v>
      </c>
      <c r="AW54" s="3" t="str">
        <f t="shared" si="28"/>
        <v>19000100</v>
      </c>
    </row>
    <row r="55" spans="1:49" ht="19.149999999999999" hidden="1" customHeight="1">
      <c r="A55" s="7" t="str">
        <f t="shared" si="29"/>
        <v/>
      </c>
      <c r="B55" s="108"/>
      <c r="C55" s="23"/>
      <c r="D55" s="55"/>
      <c r="E55" s="56"/>
      <c r="F55" s="56"/>
      <c r="G55" s="56"/>
      <c r="H55" s="56"/>
      <c r="I55" s="7" t="str">
        <f t="shared" si="12"/>
        <v/>
      </c>
      <c r="J55" s="57"/>
      <c r="K55" s="58"/>
      <c r="L55" s="57"/>
      <c r="M55" s="58"/>
      <c r="N55" s="57"/>
      <c r="O55" s="58"/>
      <c r="P55" s="57"/>
      <c r="Q55" s="58"/>
      <c r="R55" s="10"/>
      <c r="S55" s="44">
        <f t="shared" si="33"/>
        <v>0</v>
      </c>
      <c r="T55" s="44">
        <f t="shared" si="14"/>
        <v>0</v>
      </c>
      <c r="U55" s="44">
        <f t="shared" si="15"/>
        <v>0</v>
      </c>
      <c r="V55" s="44">
        <f t="shared" si="30"/>
        <v>0</v>
      </c>
      <c r="W55" s="44">
        <f t="shared" si="31"/>
        <v>0</v>
      </c>
      <c r="X55" s="44">
        <f t="shared" si="32"/>
        <v>0</v>
      </c>
      <c r="Y55" s="29">
        <f t="shared" si="19"/>
        <v>0</v>
      </c>
      <c r="Z55" s="29" t="str">
        <f t="shared" si="20"/>
        <v/>
      </c>
      <c r="AA55" s="29" t="str">
        <f t="shared" si="34"/>
        <v>　</v>
      </c>
      <c r="AB55" s="29" t="str">
        <f t="shared" si="21"/>
        <v xml:space="preserve"> </v>
      </c>
      <c r="AC55" s="44">
        <f t="shared" si="35"/>
        <v>0</v>
      </c>
      <c r="AD55" s="29" t="str">
        <f t="shared" si="36"/>
        <v/>
      </c>
      <c r="AE55" s="29">
        <v>5</v>
      </c>
      <c r="AF55" s="29" t="str">
        <f t="shared" si="37"/>
        <v/>
      </c>
      <c r="AG55" s="29" t="str">
        <f t="shared" si="22"/>
        <v/>
      </c>
      <c r="AH55" s="29" t="str">
        <f t="shared" si="23"/>
        <v/>
      </c>
      <c r="AI55" s="29" t="str">
        <f t="shared" si="24"/>
        <v/>
      </c>
      <c r="AJ55" s="29" t="str">
        <f t="shared" si="38"/>
        <v/>
      </c>
      <c r="AK55" s="29" t="str">
        <f t="shared" si="26"/>
        <v/>
      </c>
      <c r="AL55" s="29" t="str">
        <f t="shared" si="39"/>
        <v/>
      </c>
      <c r="AM55" s="29" t="str">
        <f t="shared" si="40"/>
        <v/>
      </c>
      <c r="AN55" s="29" t="str">
        <f t="shared" si="41"/>
        <v/>
      </c>
      <c r="AO55" s="29" t="str">
        <f t="shared" si="42"/>
        <v/>
      </c>
      <c r="AP55" s="29" t="str">
        <f t="shared" si="43"/>
        <v>999:99.99</v>
      </c>
      <c r="AQ55" s="29" t="str">
        <f t="shared" si="44"/>
        <v>999:99.99</v>
      </c>
      <c r="AR55" s="29" t="str">
        <f t="shared" si="45"/>
        <v>999:99.99</v>
      </c>
      <c r="AS55" s="29" t="str">
        <f t="shared" si="46"/>
        <v>999:99.99</v>
      </c>
      <c r="AT55" s="3">
        <f t="shared" si="27"/>
        <v>0</v>
      </c>
      <c r="AW55" s="3" t="str">
        <f t="shared" si="28"/>
        <v>19000100</v>
      </c>
    </row>
    <row r="56" spans="1:49" ht="19.149999999999999" hidden="1" customHeight="1">
      <c r="A56" s="7" t="str">
        <f t="shared" si="29"/>
        <v/>
      </c>
      <c r="B56" s="108"/>
      <c r="C56" s="23"/>
      <c r="D56" s="55"/>
      <c r="E56" s="56"/>
      <c r="F56" s="56"/>
      <c r="G56" s="56"/>
      <c r="H56" s="56"/>
      <c r="I56" s="7" t="str">
        <f t="shared" si="12"/>
        <v/>
      </c>
      <c r="J56" s="57"/>
      <c r="K56" s="58"/>
      <c r="L56" s="57"/>
      <c r="M56" s="58"/>
      <c r="N56" s="57"/>
      <c r="O56" s="58"/>
      <c r="P56" s="57"/>
      <c r="Q56" s="58"/>
      <c r="R56" s="10"/>
      <c r="S56" s="44">
        <f t="shared" si="33"/>
        <v>0</v>
      </c>
      <c r="T56" s="44">
        <f t="shared" si="14"/>
        <v>0</v>
      </c>
      <c r="U56" s="44">
        <f t="shared" si="15"/>
        <v>0</v>
      </c>
      <c r="V56" s="44">
        <f t="shared" si="30"/>
        <v>0</v>
      </c>
      <c r="W56" s="44">
        <f t="shared" si="31"/>
        <v>0</v>
      </c>
      <c r="X56" s="44">
        <f t="shared" si="32"/>
        <v>0</v>
      </c>
      <c r="Y56" s="29">
        <f t="shared" si="19"/>
        <v>0</v>
      </c>
      <c r="Z56" s="29" t="str">
        <f t="shared" si="20"/>
        <v/>
      </c>
      <c r="AA56" s="29" t="str">
        <f t="shared" si="34"/>
        <v>　</v>
      </c>
      <c r="AB56" s="29" t="str">
        <f t="shared" si="21"/>
        <v xml:space="preserve"> </v>
      </c>
      <c r="AC56" s="44">
        <f t="shared" si="35"/>
        <v>0</v>
      </c>
      <c r="AD56" s="29" t="str">
        <f t="shared" si="36"/>
        <v/>
      </c>
      <c r="AE56" s="29">
        <v>5</v>
      </c>
      <c r="AF56" s="29" t="str">
        <f t="shared" si="37"/>
        <v/>
      </c>
      <c r="AG56" s="29" t="str">
        <f t="shared" si="22"/>
        <v/>
      </c>
      <c r="AH56" s="29" t="str">
        <f t="shared" si="23"/>
        <v/>
      </c>
      <c r="AI56" s="29" t="str">
        <f t="shared" si="24"/>
        <v/>
      </c>
      <c r="AJ56" s="29" t="str">
        <f t="shared" si="38"/>
        <v/>
      </c>
      <c r="AK56" s="29" t="str">
        <f t="shared" si="26"/>
        <v/>
      </c>
      <c r="AL56" s="29" t="str">
        <f t="shared" si="39"/>
        <v/>
      </c>
      <c r="AM56" s="29" t="str">
        <f t="shared" si="40"/>
        <v/>
      </c>
      <c r="AN56" s="29" t="str">
        <f t="shared" si="41"/>
        <v/>
      </c>
      <c r="AO56" s="29" t="str">
        <f t="shared" si="42"/>
        <v/>
      </c>
      <c r="AP56" s="29" t="str">
        <f t="shared" si="43"/>
        <v>999:99.99</v>
      </c>
      <c r="AQ56" s="29" t="str">
        <f t="shared" si="44"/>
        <v>999:99.99</v>
      </c>
      <c r="AR56" s="29" t="str">
        <f t="shared" si="45"/>
        <v>999:99.99</v>
      </c>
      <c r="AS56" s="29" t="str">
        <f t="shared" si="46"/>
        <v>999:99.99</v>
      </c>
      <c r="AT56" s="3">
        <f t="shared" si="27"/>
        <v>0</v>
      </c>
      <c r="AW56" s="3" t="str">
        <f t="shared" si="28"/>
        <v>19000100</v>
      </c>
    </row>
    <row r="57" spans="1:49" ht="19.149999999999999" hidden="1" customHeight="1">
      <c r="A57" s="7" t="str">
        <f t="shared" si="29"/>
        <v/>
      </c>
      <c r="B57" s="108"/>
      <c r="C57" s="23"/>
      <c r="D57" s="55"/>
      <c r="E57" s="56"/>
      <c r="F57" s="56"/>
      <c r="G57" s="56"/>
      <c r="H57" s="56"/>
      <c r="I57" s="7" t="str">
        <f t="shared" si="12"/>
        <v/>
      </c>
      <c r="J57" s="57"/>
      <c r="K57" s="58"/>
      <c r="L57" s="57"/>
      <c r="M57" s="58"/>
      <c r="N57" s="57"/>
      <c r="O57" s="58"/>
      <c r="P57" s="57"/>
      <c r="Q57" s="58"/>
      <c r="R57" s="10"/>
      <c r="S57" s="44">
        <f t="shared" si="33"/>
        <v>0</v>
      </c>
      <c r="T57" s="44">
        <f t="shared" si="14"/>
        <v>0</v>
      </c>
      <c r="U57" s="44">
        <f t="shared" si="15"/>
        <v>0</v>
      </c>
      <c r="V57" s="44">
        <f t="shared" si="30"/>
        <v>0</v>
      </c>
      <c r="W57" s="44">
        <f t="shared" si="31"/>
        <v>0</v>
      </c>
      <c r="X57" s="44">
        <f t="shared" si="32"/>
        <v>0</v>
      </c>
      <c r="Y57" s="29">
        <f t="shared" si="19"/>
        <v>0</v>
      </c>
      <c r="Z57" s="29" t="str">
        <f t="shared" si="20"/>
        <v/>
      </c>
      <c r="AA57" s="29" t="str">
        <f t="shared" si="34"/>
        <v>　</v>
      </c>
      <c r="AB57" s="29" t="str">
        <f t="shared" si="21"/>
        <v xml:space="preserve"> </v>
      </c>
      <c r="AC57" s="44">
        <f t="shared" si="35"/>
        <v>0</v>
      </c>
      <c r="AD57" s="29" t="str">
        <f t="shared" si="36"/>
        <v/>
      </c>
      <c r="AE57" s="29">
        <v>5</v>
      </c>
      <c r="AF57" s="29" t="str">
        <f t="shared" si="37"/>
        <v/>
      </c>
      <c r="AG57" s="29" t="str">
        <f t="shared" si="22"/>
        <v/>
      </c>
      <c r="AH57" s="29" t="str">
        <f t="shared" si="23"/>
        <v/>
      </c>
      <c r="AI57" s="29" t="str">
        <f t="shared" si="24"/>
        <v/>
      </c>
      <c r="AJ57" s="29" t="str">
        <f t="shared" si="38"/>
        <v/>
      </c>
      <c r="AK57" s="29" t="str">
        <f t="shared" si="26"/>
        <v/>
      </c>
      <c r="AL57" s="29" t="str">
        <f t="shared" si="39"/>
        <v/>
      </c>
      <c r="AM57" s="29" t="str">
        <f t="shared" si="40"/>
        <v/>
      </c>
      <c r="AN57" s="29" t="str">
        <f t="shared" si="41"/>
        <v/>
      </c>
      <c r="AO57" s="29" t="str">
        <f t="shared" si="42"/>
        <v/>
      </c>
      <c r="AP57" s="29" t="str">
        <f t="shared" si="43"/>
        <v>999:99.99</v>
      </c>
      <c r="AQ57" s="29" t="str">
        <f t="shared" si="44"/>
        <v>999:99.99</v>
      </c>
      <c r="AR57" s="29" t="str">
        <f t="shared" si="45"/>
        <v>999:99.99</v>
      </c>
      <c r="AS57" s="29" t="str">
        <f t="shared" si="46"/>
        <v>999:99.99</v>
      </c>
      <c r="AT57" s="3">
        <f t="shared" si="27"/>
        <v>0</v>
      </c>
      <c r="AW57" s="3" t="str">
        <f t="shared" si="28"/>
        <v>19000100</v>
      </c>
    </row>
    <row r="58" spans="1:49" ht="19.149999999999999" hidden="1" customHeight="1">
      <c r="A58" s="7" t="str">
        <f t="shared" si="29"/>
        <v/>
      </c>
      <c r="B58" s="108"/>
      <c r="C58" s="23"/>
      <c r="D58" s="55"/>
      <c r="E58" s="56"/>
      <c r="F58" s="56"/>
      <c r="G58" s="56"/>
      <c r="H58" s="56"/>
      <c r="I58" s="7" t="str">
        <f t="shared" si="12"/>
        <v/>
      </c>
      <c r="J58" s="57"/>
      <c r="K58" s="58"/>
      <c r="L58" s="57"/>
      <c r="M58" s="58"/>
      <c r="N58" s="57"/>
      <c r="O58" s="58"/>
      <c r="P58" s="57"/>
      <c r="Q58" s="58"/>
      <c r="R58" s="10"/>
      <c r="S58" s="44">
        <f t="shared" si="33"/>
        <v>0</v>
      </c>
      <c r="T58" s="44">
        <f t="shared" si="14"/>
        <v>0</v>
      </c>
      <c r="U58" s="44">
        <f t="shared" si="15"/>
        <v>0</v>
      </c>
      <c r="V58" s="44">
        <f t="shared" si="30"/>
        <v>0</v>
      </c>
      <c r="W58" s="44">
        <f t="shared" si="31"/>
        <v>0</v>
      </c>
      <c r="X58" s="44">
        <f t="shared" si="32"/>
        <v>0</v>
      </c>
      <c r="Y58" s="29">
        <f t="shared" si="19"/>
        <v>0</v>
      </c>
      <c r="Z58" s="29" t="str">
        <f t="shared" si="20"/>
        <v/>
      </c>
      <c r="AA58" s="29" t="str">
        <f t="shared" si="34"/>
        <v>　</v>
      </c>
      <c r="AB58" s="29" t="str">
        <f t="shared" si="21"/>
        <v xml:space="preserve"> </v>
      </c>
      <c r="AC58" s="44">
        <f t="shared" si="35"/>
        <v>0</v>
      </c>
      <c r="AD58" s="29" t="str">
        <f t="shared" si="36"/>
        <v/>
      </c>
      <c r="AE58" s="29">
        <v>5</v>
      </c>
      <c r="AF58" s="29" t="str">
        <f t="shared" si="37"/>
        <v/>
      </c>
      <c r="AG58" s="29" t="str">
        <f t="shared" si="22"/>
        <v/>
      </c>
      <c r="AH58" s="29" t="str">
        <f t="shared" si="23"/>
        <v/>
      </c>
      <c r="AI58" s="29" t="str">
        <f t="shared" si="24"/>
        <v/>
      </c>
      <c r="AJ58" s="29" t="str">
        <f t="shared" si="38"/>
        <v/>
      </c>
      <c r="AK58" s="29" t="str">
        <f t="shared" si="26"/>
        <v/>
      </c>
      <c r="AL58" s="29" t="str">
        <f t="shared" si="39"/>
        <v/>
      </c>
      <c r="AM58" s="29" t="str">
        <f t="shared" si="40"/>
        <v/>
      </c>
      <c r="AN58" s="29" t="str">
        <f t="shared" si="41"/>
        <v/>
      </c>
      <c r="AO58" s="29" t="str">
        <f t="shared" si="42"/>
        <v/>
      </c>
      <c r="AP58" s="29" t="str">
        <f t="shared" si="43"/>
        <v>999:99.99</v>
      </c>
      <c r="AQ58" s="29" t="str">
        <f t="shared" si="44"/>
        <v>999:99.99</v>
      </c>
      <c r="AR58" s="29" t="str">
        <f t="shared" si="45"/>
        <v>999:99.99</v>
      </c>
      <c r="AS58" s="29" t="str">
        <f t="shared" si="46"/>
        <v>999:99.99</v>
      </c>
      <c r="AT58" s="3">
        <f t="shared" si="27"/>
        <v>0</v>
      </c>
      <c r="AW58" s="3" t="str">
        <f t="shared" si="28"/>
        <v>19000100</v>
      </c>
    </row>
    <row r="59" spans="1:49" ht="19.149999999999999" hidden="1" customHeight="1">
      <c r="A59" s="7" t="str">
        <f t="shared" si="29"/>
        <v/>
      </c>
      <c r="B59" s="108"/>
      <c r="C59" s="23"/>
      <c r="D59" s="55"/>
      <c r="E59" s="56"/>
      <c r="F59" s="56"/>
      <c r="G59" s="56"/>
      <c r="H59" s="56"/>
      <c r="I59" s="7" t="str">
        <f t="shared" si="12"/>
        <v/>
      </c>
      <c r="J59" s="57"/>
      <c r="K59" s="58"/>
      <c r="L59" s="57"/>
      <c r="M59" s="58"/>
      <c r="N59" s="57"/>
      <c r="O59" s="58"/>
      <c r="P59" s="57"/>
      <c r="Q59" s="58"/>
      <c r="R59" s="10"/>
      <c r="S59" s="44">
        <f t="shared" si="33"/>
        <v>0</v>
      </c>
      <c r="T59" s="44">
        <f t="shared" si="14"/>
        <v>0</v>
      </c>
      <c r="U59" s="44">
        <f t="shared" si="15"/>
        <v>0</v>
      </c>
      <c r="V59" s="44">
        <f t="shared" si="30"/>
        <v>0</v>
      </c>
      <c r="W59" s="44">
        <f t="shared" si="31"/>
        <v>0</v>
      </c>
      <c r="X59" s="44">
        <f t="shared" si="32"/>
        <v>0</v>
      </c>
      <c r="Y59" s="29">
        <f t="shared" si="19"/>
        <v>0</v>
      </c>
      <c r="Z59" s="29" t="str">
        <f t="shared" si="20"/>
        <v/>
      </c>
      <c r="AA59" s="29" t="str">
        <f t="shared" si="34"/>
        <v>　</v>
      </c>
      <c r="AB59" s="29" t="str">
        <f t="shared" si="21"/>
        <v xml:space="preserve"> </v>
      </c>
      <c r="AC59" s="44">
        <f t="shared" si="35"/>
        <v>0</v>
      </c>
      <c r="AD59" s="29" t="str">
        <f t="shared" si="36"/>
        <v/>
      </c>
      <c r="AE59" s="29">
        <v>5</v>
      </c>
      <c r="AF59" s="29" t="str">
        <f t="shared" si="37"/>
        <v/>
      </c>
      <c r="AG59" s="29" t="str">
        <f t="shared" si="22"/>
        <v/>
      </c>
      <c r="AH59" s="29" t="str">
        <f t="shared" si="23"/>
        <v/>
      </c>
      <c r="AI59" s="29" t="str">
        <f t="shared" si="24"/>
        <v/>
      </c>
      <c r="AJ59" s="29" t="str">
        <f t="shared" si="38"/>
        <v/>
      </c>
      <c r="AK59" s="29" t="str">
        <f t="shared" si="26"/>
        <v/>
      </c>
      <c r="AL59" s="29" t="str">
        <f t="shared" si="39"/>
        <v/>
      </c>
      <c r="AM59" s="29" t="str">
        <f t="shared" si="40"/>
        <v/>
      </c>
      <c r="AN59" s="29" t="str">
        <f t="shared" si="41"/>
        <v/>
      </c>
      <c r="AO59" s="29" t="str">
        <f t="shared" si="42"/>
        <v/>
      </c>
      <c r="AP59" s="29" t="str">
        <f t="shared" si="43"/>
        <v>999:99.99</v>
      </c>
      <c r="AQ59" s="29" t="str">
        <f t="shared" si="44"/>
        <v>999:99.99</v>
      </c>
      <c r="AR59" s="29" t="str">
        <f t="shared" si="45"/>
        <v>999:99.99</v>
      </c>
      <c r="AS59" s="29" t="str">
        <f t="shared" si="46"/>
        <v>999:99.99</v>
      </c>
      <c r="AT59" s="3">
        <f t="shared" si="27"/>
        <v>0</v>
      </c>
      <c r="AW59" s="3" t="str">
        <f t="shared" si="28"/>
        <v>19000100</v>
      </c>
    </row>
    <row r="60" spans="1:49" ht="19.149999999999999" hidden="1" customHeight="1">
      <c r="A60" s="7" t="str">
        <f t="shared" si="29"/>
        <v/>
      </c>
      <c r="B60" s="108"/>
      <c r="C60" s="23"/>
      <c r="D60" s="55"/>
      <c r="E60" s="56"/>
      <c r="F60" s="56"/>
      <c r="G60" s="56"/>
      <c r="H60" s="56"/>
      <c r="I60" s="7" t="str">
        <f t="shared" si="12"/>
        <v/>
      </c>
      <c r="J60" s="57"/>
      <c r="K60" s="58"/>
      <c r="L60" s="57"/>
      <c r="M60" s="58"/>
      <c r="N60" s="57"/>
      <c r="O60" s="58"/>
      <c r="P60" s="57"/>
      <c r="Q60" s="58"/>
      <c r="R60" s="10"/>
      <c r="S60" s="44">
        <f t="shared" si="33"/>
        <v>0</v>
      </c>
      <c r="T60" s="44">
        <f t="shared" si="14"/>
        <v>0</v>
      </c>
      <c r="U60" s="44">
        <f t="shared" si="15"/>
        <v>0</v>
      </c>
      <c r="V60" s="44">
        <f t="shared" si="30"/>
        <v>0</v>
      </c>
      <c r="W60" s="44">
        <f t="shared" si="31"/>
        <v>0</v>
      </c>
      <c r="X60" s="44">
        <f t="shared" si="32"/>
        <v>0</v>
      </c>
      <c r="Y60" s="29">
        <f t="shared" si="19"/>
        <v>0</v>
      </c>
      <c r="Z60" s="29" t="str">
        <f t="shared" si="20"/>
        <v/>
      </c>
      <c r="AA60" s="29" t="str">
        <f t="shared" si="34"/>
        <v>　</v>
      </c>
      <c r="AB60" s="29" t="str">
        <f t="shared" si="21"/>
        <v xml:space="preserve"> </v>
      </c>
      <c r="AC60" s="44">
        <f t="shared" si="35"/>
        <v>0</v>
      </c>
      <c r="AD60" s="29" t="str">
        <f t="shared" si="36"/>
        <v/>
      </c>
      <c r="AE60" s="29">
        <v>5</v>
      </c>
      <c r="AF60" s="29" t="str">
        <f t="shared" si="37"/>
        <v/>
      </c>
      <c r="AG60" s="29" t="str">
        <f t="shared" si="22"/>
        <v/>
      </c>
      <c r="AH60" s="29" t="str">
        <f t="shared" si="23"/>
        <v/>
      </c>
      <c r="AI60" s="29" t="str">
        <f t="shared" si="24"/>
        <v/>
      </c>
      <c r="AJ60" s="29" t="str">
        <f t="shared" si="38"/>
        <v/>
      </c>
      <c r="AK60" s="29" t="str">
        <f t="shared" si="26"/>
        <v/>
      </c>
      <c r="AL60" s="29" t="str">
        <f t="shared" si="39"/>
        <v/>
      </c>
      <c r="AM60" s="29" t="str">
        <f t="shared" si="40"/>
        <v/>
      </c>
      <c r="AN60" s="29" t="str">
        <f t="shared" si="41"/>
        <v/>
      </c>
      <c r="AO60" s="29" t="str">
        <f t="shared" si="42"/>
        <v/>
      </c>
      <c r="AP60" s="29" t="str">
        <f t="shared" si="43"/>
        <v>999:99.99</v>
      </c>
      <c r="AQ60" s="29" t="str">
        <f t="shared" si="44"/>
        <v>999:99.99</v>
      </c>
      <c r="AR60" s="29" t="str">
        <f t="shared" si="45"/>
        <v>999:99.99</v>
      </c>
      <c r="AS60" s="29" t="str">
        <f t="shared" si="46"/>
        <v>999:99.99</v>
      </c>
      <c r="AT60" s="3">
        <f t="shared" si="27"/>
        <v>0</v>
      </c>
      <c r="AW60" s="3" t="str">
        <f t="shared" si="28"/>
        <v>19000100</v>
      </c>
    </row>
    <row r="61" spans="1:49" ht="19.149999999999999" hidden="1" customHeight="1">
      <c r="A61" s="7" t="str">
        <f t="shared" si="29"/>
        <v/>
      </c>
      <c r="B61" s="108"/>
      <c r="C61" s="23"/>
      <c r="D61" s="55"/>
      <c r="E61" s="56"/>
      <c r="F61" s="56"/>
      <c r="G61" s="56"/>
      <c r="H61" s="56"/>
      <c r="I61" s="7" t="str">
        <f t="shared" si="12"/>
        <v/>
      </c>
      <c r="J61" s="57"/>
      <c r="K61" s="58"/>
      <c r="L61" s="57"/>
      <c r="M61" s="58"/>
      <c r="N61" s="57"/>
      <c r="O61" s="58"/>
      <c r="P61" s="57"/>
      <c r="Q61" s="58"/>
      <c r="R61" s="10"/>
      <c r="S61" s="44">
        <f t="shared" si="33"/>
        <v>0</v>
      </c>
      <c r="T61" s="44">
        <f t="shared" si="14"/>
        <v>0</v>
      </c>
      <c r="U61" s="44">
        <f t="shared" si="15"/>
        <v>0</v>
      </c>
      <c r="V61" s="44">
        <f t="shared" si="30"/>
        <v>0</v>
      </c>
      <c r="W61" s="44">
        <f t="shared" si="31"/>
        <v>0</v>
      </c>
      <c r="X61" s="44">
        <f t="shared" si="32"/>
        <v>0</v>
      </c>
      <c r="Y61" s="29">
        <f t="shared" si="19"/>
        <v>0</v>
      </c>
      <c r="Z61" s="29" t="str">
        <f t="shared" si="20"/>
        <v/>
      </c>
      <c r="AA61" s="29" t="str">
        <f t="shared" si="34"/>
        <v>　</v>
      </c>
      <c r="AB61" s="29" t="str">
        <f t="shared" si="21"/>
        <v xml:space="preserve"> </v>
      </c>
      <c r="AC61" s="44">
        <f t="shared" si="35"/>
        <v>0</v>
      </c>
      <c r="AD61" s="29" t="str">
        <f t="shared" si="36"/>
        <v/>
      </c>
      <c r="AE61" s="29">
        <v>5</v>
      </c>
      <c r="AF61" s="29" t="str">
        <f t="shared" si="37"/>
        <v/>
      </c>
      <c r="AG61" s="29" t="str">
        <f t="shared" si="22"/>
        <v/>
      </c>
      <c r="AH61" s="29" t="str">
        <f t="shared" si="23"/>
        <v/>
      </c>
      <c r="AI61" s="29" t="str">
        <f t="shared" si="24"/>
        <v/>
      </c>
      <c r="AJ61" s="29" t="str">
        <f t="shared" si="38"/>
        <v/>
      </c>
      <c r="AK61" s="29" t="str">
        <f t="shared" si="26"/>
        <v/>
      </c>
      <c r="AL61" s="29" t="str">
        <f t="shared" si="39"/>
        <v/>
      </c>
      <c r="AM61" s="29" t="str">
        <f t="shared" si="40"/>
        <v/>
      </c>
      <c r="AN61" s="29" t="str">
        <f t="shared" si="41"/>
        <v/>
      </c>
      <c r="AO61" s="29" t="str">
        <f t="shared" si="42"/>
        <v/>
      </c>
      <c r="AP61" s="29" t="str">
        <f t="shared" si="43"/>
        <v>999:99.99</v>
      </c>
      <c r="AQ61" s="29" t="str">
        <f t="shared" si="44"/>
        <v>999:99.99</v>
      </c>
      <c r="AR61" s="29" t="str">
        <f t="shared" si="45"/>
        <v>999:99.99</v>
      </c>
      <c r="AS61" s="29" t="str">
        <f t="shared" si="46"/>
        <v>999:99.99</v>
      </c>
      <c r="AT61" s="3">
        <f t="shared" si="27"/>
        <v>0</v>
      </c>
      <c r="AW61" s="3" t="str">
        <f t="shared" si="28"/>
        <v>19000100</v>
      </c>
    </row>
    <row r="62" spans="1:49" ht="19.149999999999999" hidden="1" customHeight="1">
      <c r="A62" s="7" t="str">
        <f t="shared" si="29"/>
        <v/>
      </c>
      <c r="B62" s="108"/>
      <c r="C62" s="23"/>
      <c r="D62" s="55"/>
      <c r="E62" s="56"/>
      <c r="F62" s="56"/>
      <c r="G62" s="56"/>
      <c r="H62" s="56"/>
      <c r="I62" s="7" t="str">
        <f t="shared" si="12"/>
        <v/>
      </c>
      <c r="J62" s="57"/>
      <c r="K62" s="58"/>
      <c r="L62" s="57"/>
      <c r="M62" s="58"/>
      <c r="N62" s="57"/>
      <c r="O62" s="58"/>
      <c r="P62" s="57"/>
      <c r="Q62" s="58"/>
      <c r="R62" s="10"/>
      <c r="S62" s="44">
        <f t="shared" si="33"/>
        <v>0</v>
      </c>
      <c r="T62" s="44">
        <f t="shared" si="14"/>
        <v>0</v>
      </c>
      <c r="U62" s="44">
        <f t="shared" si="15"/>
        <v>0</v>
      </c>
      <c r="V62" s="44">
        <f t="shared" si="30"/>
        <v>0</v>
      </c>
      <c r="W62" s="44">
        <f t="shared" si="31"/>
        <v>0</v>
      </c>
      <c r="X62" s="44">
        <f t="shared" si="32"/>
        <v>0</v>
      </c>
      <c r="Y62" s="29">
        <f t="shared" si="19"/>
        <v>0</v>
      </c>
      <c r="Z62" s="29" t="str">
        <f t="shared" si="20"/>
        <v/>
      </c>
      <c r="AA62" s="29" t="str">
        <f t="shared" si="34"/>
        <v>　</v>
      </c>
      <c r="AB62" s="29" t="str">
        <f t="shared" si="21"/>
        <v xml:space="preserve"> </v>
      </c>
      <c r="AC62" s="44">
        <f t="shared" si="35"/>
        <v>0</v>
      </c>
      <c r="AD62" s="29" t="str">
        <f t="shared" si="36"/>
        <v/>
      </c>
      <c r="AE62" s="29">
        <v>5</v>
      </c>
      <c r="AF62" s="29" t="str">
        <f t="shared" si="37"/>
        <v/>
      </c>
      <c r="AG62" s="29" t="str">
        <f t="shared" si="22"/>
        <v/>
      </c>
      <c r="AH62" s="29" t="str">
        <f t="shared" si="23"/>
        <v/>
      </c>
      <c r="AI62" s="29" t="str">
        <f t="shared" si="24"/>
        <v/>
      </c>
      <c r="AJ62" s="29" t="str">
        <f t="shared" si="38"/>
        <v/>
      </c>
      <c r="AK62" s="29" t="str">
        <f t="shared" si="26"/>
        <v/>
      </c>
      <c r="AL62" s="29" t="str">
        <f t="shared" si="39"/>
        <v/>
      </c>
      <c r="AM62" s="29" t="str">
        <f t="shared" si="40"/>
        <v/>
      </c>
      <c r="AN62" s="29" t="str">
        <f t="shared" si="41"/>
        <v/>
      </c>
      <c r="AO62" s="29" t="str">
        <f t="shared" si="42"/>
        <v/>
      </c>
      <c r="AP62" s="29" t="str">
        <f t="shared" si="43"/>
        <v>999:99.99</v>
      </c>
      <c r="AQ62" s="29" t="str">
        <f t="shared" si="44"/>
        <v>999:99.99</v>
      </c>
      <c r="AR62" s="29" t="str">
        <f t="shared" si="45"/>
        <v>999:99.99</v>
      </c>
      <c r="AS62" s="29" t="str">
        <f t="shared" si="46"/>
        <v>999:99.99</v>
      </c>
      <c r="AT62" s="3">
        <f t="shared" si="27"/>
        <v>0</v>
      </c>
      <c r="AW62" s="3" t="str">
        <f t="shared" si="28"/>
        <v>19000100</v>
      </c>
    </row>
    <row r="63" spans="1:49" ht="19.149999999999999" hidden="1" customHeight="1">
      <c r="A63" s="7" t="str">
        <f t="shared" si="29"/>
        <v/>
      </c>
      <c r="B63" s="108"/>
      <c r="C63" s="23"/>
      <c r="D63" s="55"/>
      <c r="E63" s="56"/>
      <c r="F63" s="56"/>
      <c r="G63" s="56"/>
      <c r="H63" s="56"/>
      <c r="I63" s="7" t="str">
        <f t="shared" si="12"/>
        <v/>
      </c>
      <c r="J63" s="57"/>
      <c r="K63" s="58"/>
      <c r="L63" s="57"/>
      <c r="M63" s="58"/>
      <c r="N63" s="57"/>
      <c r="O63" s="58"/>
      <c r="P63" s="57"/>
      <c r="Q63" s="58"/>
      <c r="R63" s="10"/>
      <c r="S63" s="44">
        <f t="shared" si="33"/>
        <v>0</v>
      </c>
      <c r="T63" s="44">
        <f t="shared" si="14"/>
        <v>0</v>
      </c>
      <c r="U63" s="44">
        <f t="shared" si="15"/>
        <v>0</v>
      </c>
      <c r="V63" s="44">
        <f t="shared" si="30"/>
        <v>0</v>
      </c>
      <c r="W63" s="44">
        <f t="shared" si="31"/>
        <v>0</v>
      </c>
      <c r="X63" s="44">
        <f t="shared" si="32"/>
        <v>0</v>
      </c>
      <c r="Y63" s="29">
        <f t="shared" si="19"/>
        <v>0</v>
      </c>
      <c r="Z63" s="29" t="str">
        <f t="shared" si="20"/>
        <v/>
      </c>
      <c r="AA63" s="29" t="str">
        <f t="shared" si="34"/>
        <v>　</v>
      </c>
      <c r="AB63" s="29" t="str">
        <f t="shared" si="21"/>
        <v xml:space="preserve"> </v>
      </c>
      <c r="AC63" s="44">
        <f t="shared" si="35"/>
        <v>0</v>
      </c>
      <c r="AD63" s="29" t="str">
        <f t="shared" si="36"/>
        <v/>
      </c>
      <c r="AE63" s="29">
        <v>5</v>
      </c>
      <c r="AF63" s="29" t="str">
        <f t="shared" si="37"/>
        <v/>
      </c>
      <c r="AG63" s="29" t="str">
        <f t="shared" si="22"/>
        <v/>
      </c>
      <c r="AH63" s="29" t="str">
        <f t="shared" si="23"/>
        <v/>
      </c>
      <c r="AI63" s="29" t="str">
        <f t="shared" si="24"/>
        <v/>
      </c>
      <c r="AJ63" s="29" t="str">
        <f t="shared" si="38"/>
        <v/>
      </c>
      <c r="AK63" s="29" t="str">
        <f t="shared" si="26"/>
        <v/>
      </c>
      <c r="AL63" s="29" t="str">
        <f t="shared" si="39"/>
        <v/>
      </c>
      <c r="AM63" s="29" t="str">
        <f t="shared" si="40"/>
        <v/>
      </c>
      <c r="AN63" s="29" t="str">
        <f t="shared" si="41"/>
        <v/>
      </c>
      <c r="AO63" s="29" t="str">
        <f t="shared" si="42"/>
        <v/>
      </c>
      <c r="AP63" s="29" t="str">
        <f t="shared" si="43"/>
        <v>999:99.99</v>
      </c>
      <c r="AQ63" s="29" t="str">
        <f t="shared" si="44"/>
        <v>999:99.99</v>
      </c>
      <c r="AR63" s="29" t="str">
        <f t="shared" si="45"/>
        <v>999:99.99</v>
      </c>
      <c r="AS63" s="29" t="str">
        <f t="shared" si="46"/>
        <v>999:99.99</v>
      </c>
      <c r="AT63" s="3">
        <f t="shared" si="27"/>
        <v>0</v>
      </c>
      <c r="AW63" s="3" t="str">
        <f t="shared" si="28"/>
        <v>19000100</v>
      </c>
    </row>
    <row r="64" spans="1:49" ht="19.149999999999999" hidden="1" customHeight="1">
      <c r="A64" s="7" t="str">
        <f t="shared" si="29"/>
        <v/>
      </c>
      <c r="B64" s="108"/>
      <c r="C64" s="23"/>
      <c r="D64" s="55"/>
      <c r="E64" s="56"/>
      <c r="F64" s="56"/>
      <c r="G64" s="56"/>
      <c r="H64" s="56"/>
      <c r="I64" s="7" t="str">
        <f t="shared" si="12"/>
        <v/>
      </c>
      <c r="J64" s="57"/>
      <c r="K64" s="58"/>
      <c r="L64" s="57"/>
      <c r="M64" s="58"/>
      <c r="N64" s="57"/>
      <c r="O64" s="58"/>
      <c r="P64" s="57"/>
      <c r="Q64" s="58"/>
      <c r="R64" s="10"/>
      <c r="S64" s="44">
        <f t="shared" si="33"/>
        <v>0</v>
      </c>
      <c r="T64" s="44">
        <f t="shared" si="14"/>
        <v>0</v>
      </c>
      <c r="U64" s="44">
        <f t="shared" si="15"/>
        <v>0</v>
      </c>
      <c r="V64" s="44">
        <f t="shared" si="30"/>
        <v>0</v>
      </c>
      <c r="W64" s="44">
        <f t="shared" si="31"/>
        <v>0</v>
      </c>
      <c r="X64" s="44">
        <f t="shared" si="32"/>
        <v>0</v>
      </c>
      <c r="Y64" s="29">
        <f t="shared" si="19"/>
        <v>0</v>
      </c>
      <c r="Z64" s="29" t="str">
        <f t="shared" si="20"/>
        <v/>
      </c>
      <c r="AA64" s="29" t="str">
        <f t="shared" si="34"/>
        <v>　</v>
      </c>
      <c r="AB64" s="29" t="str">
        <f t="shared" si="21"/>
        <v xml:space="preserve"> </v>
      </c>
      <c r="AC64" s="44">
        <f t="shared" si="35"/>
        <v>0</v>
      </c>
      <c r="AD64" s="29" t="str">
        <f t="shared" si="36"/>
        <v/>
      </c>
      <c r="AE64" s="29">
        <v>5</v>
      </c>
      <c r="AF64" s="29" t="str">
        <f t="shared" si="37"/>
        <v/>
      </c>
      <c r="AG64" s="29" t="str">
        <f t="shared" si="22"/>
        <v/>
      </c>
      <c r="AH64" s="29" t="str">
        <f t="shared" si="23"/>
        <v/>
      </c>
      <c r="AI64" s="29" t="str">
        <f t="shared" si="24"/>
        <v/>
      </c>
      <c r="AJ64" s="29" t="str">
        <f t="shared" si="38"/>
        <v/>
      </c>
      <c r="AK64" s="29" t="str">
        <f t="shared" si="26"/>
        <v/>
      </c>
      <c r="AL64" s="29" t="str">
        <f t="shared" si="39"/>
        <v/>
      </c>
      <c r="AM64" s="29" t="str">
        <f t="shared" si="40"/>
        <v/>
      </c>
      <c r="AN64" s="29" t="str">
        <f t="shared" si="41"/>
        <v/>
      </c>
      <c r="AO64" s="29" t="str">
        <f t="shared" si="42"/>
        <v/>
      </c>
      <c r="AP64" s="29" t="str">
        <f t="shared" si="43"/>
        <v>999:99.99</v>
      </c>
      <c r="AQ64" s="29" t="str">
        <f t="shared" si="44"/>
        <v>999:99.99</v>
      </c>
      <c r="AR64" s="29" t="str">
        <f t="shared" si="45"/>
        <v>999:99.99</v>
      </c>
      <c r="AS64" s="29" t="str">
        <f t="shared" si="46"/>
        <v>999:99.99</v>
      </c>
      <c r="AT64" s="3">
        <f t="shared" si="27"/>
        <v>0</v>
      </c>
      <c r="AW64" s="3" t="str">
        <f t="shared" si="28"/>
        <v>19000100</v>
      </c>
    </row>
    <row r="65" spans="1:49" ht="19.149999999999999" hidden="1" customHeight="1">
      <c r="A65" s="7" t="str">
        <f t="shared" si="29"/>
        <v/>
      </c>
      <c r="B65" s="108"/>
      <c r="C65" s="23"/>
      <c r="D65" s="55"/>
      <c r="E65" s="56"/>
      <c r="F65" s="56"/>
      <c r="G65" s="56"/>
      <c r="H65" s="56"/>
      <c r="I65" s="7" t="str">
        <f t="shared" si="12"/>
        <v/>
      </c>
      <c r="J65" s="57"/>
      <c r="K65" s="58"/>
      <c r="L65" s="57"/>
      <c r="M65" s="58"/>
      <c r="N65" s="57"/>
      <c r="O65" s="58"/>
      <c r="P65" s="57"/>
      <c r="Q65" s="58"/>
      <c r="R65" s="10"/>
      <c r="S65" s="44">
        <f t="shared" si="33"/>
        <v>0</v>
      </c>
      <c r="T65" s="44">
        <f t="shared" si="14"/>
        <v>0</v>
      </c>
      <c r="U65" s="44">
        <f t="shared" si="15"/>
        <v>0</v>
      </c>
      <c r="V65" s="44">
        <f t="shared" si="30"/>
        <v>0</v>
      </c>
      <c r="W65" s="44">
        <f t="shared" si="31"/>
        <v>0</v>
      </c>
      <c r="X65" s="44">
        <f t="shared" si="32"/>
        <v>0</v>
      </c>
      <c r="Y65" s="29">
        <f t="shared" si="19"/>
        <v>0</v>
      </c>
      <c r="Z65" s="29" t="str">
        <f t="shared" si="20"/>
        <v/>
      </c>
      <c r="AA65" s="29" t="str">
        <f t="shared" si="34"/>
        <v>　</v>
      </c>
      <c r="AB65" s="29" t="str">
        <f t="shared" si="21"/>
        <v xml:space="preserve"> </v>
      </c>
      <c r="AC65" s="44">
        <f t="shared" si="35"/>
        <v>0</v>
      </c>
      <c r="AD65" s="29" t="str">
        <f t="shared" si="36"/>
        <v/>
      </c>
      <c r="AE65" s="29">
        <v>5</v>
      </c>
      <c r="AF65" s="29" t="str">
        <f t="shared" si="37"/>
        <v/>
      </c>
      <c r="AG65" s="29" t="str">
        <f t="shared" si="22"/>
        <v/>
      </c>
      <c r="AH65" s="29" t="str">
        <f t="shared" si="23"/>
        <v/>
      </c>
      <c r="AI65" s="29" t="str">
        <f t="shared" si="24"/>
        <v/>
      </c>
      <c r="AJ65" s="29" t="str">
        <f t="shared" si="38"/>
        <v/>
      </c>
      <c r="AK65" s="29" t="str">
        <f t="shared" si="26"/>
        <v/>
      </c>
      <c r="AL65" s="29" t="str">
        <f t="shared" si="39"/>
        <v/>
      </c>
      <c r="AM65" s="29" t="str">
        <f t="shared" si="40"/>
        <v/>
      </c>
      <c r="AN65" s="29" t="str">
        <f t="shared" si="41"/>
        <v/>
      </c>
      <c r="AO65" s="29" t="str">
        <f t="shared" si="42"/>
        <v/>
      </c>
      <c r="AP65" s="29" t="str">
        <f t="shared" si="43"/>
        <v>999:99.99</v>
      </c>
      <c r="AQ65" s="29" t="str">
        <f t="shared" si="44"/>
        <v>999:99.99</v>
      </c>
      <c r="AR65" s="29" t="str">
        <f t="shared" si="45"/>
        <v>999:99.99</v>
      </c>
      <c r="AS65" s="29" t="str">
        <f t="shared" si="46"/>
        <v>999:99.99</v>
      </c>
      <c r="AT65" s="3">
        <f t="shared" si="27"/>
        <v>0</v>
      </c>
      <c r="AW65" s="3" t="str">
        <f t="shared" si="28"/>
        <v>19000100</v>
      </c>
    </row>
    <row r="66" spans="1:49" ht="19.149999999999999" customHeight="1">
      <c r="A66" s="2"/>
      <c r="B66" s="6"/>
      <c r="C66" s="6"/>
      <c r="D66" s="6"/>
      <c r="E66" s="6"/>
      <c r="F66" s="6"/>
      <c r="G66" s="6"/>
      <c r="H66" s="6"/>
      <c r="I66" s="41"/>
      <c r="S66" s="11"/>
      <c r="T66" s="111"/>
      <c r="U66" s="111"/>
      <c r="V66" s="111"/>
      <c r="W66" s="111"/>
      <c r="X66" s="111"/>
      <c r="Y66" s="3">
        <f t="shared" si="19"/>
        <v>0</v>
      </c>
      <c r="Z66" s="63"/>
      <c r="AA66" s="29"/>
      <c r="AB66" s="29"/>
      <c r="AC66" s="11">
        <f>60-COUNTIF(AC6:AC65,0)</f>
        <v>0</v>
      </c>
      <c r="AH66" s="63"/>
      <c r="AI66" s="63"/>
      <c r="AJ66" s="63"/>
      <c r="AK66" s="63"/>
    </row>
    <row r="67" spans="1:49" ht="19.149999999999999" customHeight="1">
      <c r="A67" s="1" t="s">
        <v>39</v>
      </c>
      <c r="I67" s="53"/>
      <c r="J67" s="3"/>
      <c r="L67" s="3"/>
      <c r="N67" s="3"/>
      <c r="P67" s="3"/>
      <c r="Q67" s="52"/>
      <c r="S67" s="11"/>
      <c r="T67" s="112"/>
      <c r="U67" s="112"/>
      <c r="V67" s="112"/>
      <c r="W67" s="112"/>
      <c r="X67" s="112"/>
      <c r="Y67" s="3">
        <f t="shared" ref="Y67:Y127" si="47">Y66+IF(OR(AA67="",AC67=0),0,1)</f>
        <v>0</v>
      </c>
      <c r="Z67" s="52"/>
      <c r="AA67" s="29"/>
      <c r="AB67" s="29"/>
      <c r="AC67" s="11">
        <f>SUM(AC6:AC65)</f>
        <v>0</v>
      </c>
      <c r="AH67" s="52"/>
      <c r="AI67" s="52"/>
      <c r="AJ67" s="52"/>
      <c r="AK67" s="52"/>
    </row>
    <row r="68" spans="1:49" ht="19.149999999999999" customHeight="1">
      <c r="A68" s="7" t="str">
        <f>IF(B68="","",1)</f>
        <v/>
      </c>
      <c r="B68" s="109"/>
      <c r="C68" s="24"/>
      <c r="D68" s="59"/>
      <c r="E68" s="60"/>
      <c r="F68" s="60"/>
      <c r="G68" s="60"/>
      <c r="H68" s="60"/>
      <c r="I68" s="7" t="str">
        <f t="shared" si="12"/>
        <v/>
      </c>
      <c r="J68" s="61"/>
      <c r="K68" s="62"/>
      <c r="L68" s="61"/>
      <c r="M68" s="62"/>
      <c r="N68" s="61"/>
      <c r="O68" s="62"/>
      <c r="P68" s="61"/>
      <c r="Q68" s="62"/>
      <c r="R68" s="10"/>
      <c r="S68" s="44">
        <f t="shared" ref="S68:S99" si="48">IF(J68="",0,IF(J68=L68,1,0))</f>
        <v>0</v>
      </c>
      <c r="T68" s="44">
        <f t="shared" si="14"/>
        <v>0</v>
      </c>
      <c r="U68" s="44">
        <f t="shared" si="15"/>
        <v>0</v>
      </c>
      <c r="V68" s="44">
        <f t="shared" si="30"/>
        <v>0</v>
      </c>
      <c r="W68" s="44">
        <f t="shared" si="31"/>
        <v>0</v>
      </c>
      <c r="X68" s="44">
        <f t="shared" si="32"/>
        <v>0</v>
      </c>
      <c r="Y68" s="29">
        <f t="shared" si="47"/>
        <v>0</v>
      </c>
      <c r="Z68" s="29" t="str">
        <f t="shared" si="20"/>
        <v/>
      </c>
      <c r="AA68" s="29" t="str">
        <f t="shared" ref="AA68:AA99" si="49">TRIM(E68)&amp;"　"&amp;TRIM(F68)</f>
        <v>　</v>
      </c>
      <c r="AB68" s="29" t="str">
        <f t="shared" si="21"/>
        <v xml:space="preserve"> </v>
      </c>
      <c r="AC68" s="44">
        <f t="shared" ref="AC68:AC99" si="50">COUNTA(J68,L68,N68,P68)</f>
        <v>0</v>
      </c>
      <c r="AD68" s="29" t="str">
        <f t="shared" ref="AD68:AD99" si="51">IF(I68="","",IF(I68&lt;25,18,I68-MOD(I68,5)))</f>
        <v/>
      </c>
      <c r="AE68" s="29">
        <v>0</v>
      </c>
      <c r="AF68" s="29" t="str">
        <f t="shared" ref="AF68:AF99" si="52">I68</f>
        <v/>
      </c>
      <c r="AG68" s="29" t="str">
        <f t="shared" si="22"/>
        <v/>
      </c>
      <c r="AH68" s="29" t="str">
        <f t="shared" ref="AH68" si="53">IF(J68="","",VLOOKUP(J68,$AU$7:$AV$21,2,0))</f>
        <v/>
      </c>
      <c r="AI68" s="29" t="str">
        <f t="shared" ref="AI68" si="54">IF(L68="","",VLOOKUP(L68,$AU$7:$AV$21,2,0))</f>
        <v/>
      </c>
      <c r="AJ68" s="29" t="str">
        <f>IF(N68="","",VLOOKUP(N68,$AU$7:$AV$21,2,0))</f>
        <v/>
      </c>
      <c r="AK68" s="29" t="str">
        <f t="shared" si="26"/>
        <v/>
      </c>
      <c r="AL68" s="29" t="str">
        <f t="shared" ref="AL68:AL99" si="55">IF(J68="","",VALUE(LEFT(J68,3)))</f>
        <v/>
      </c>
      <c r="AM68" s="29" t="str">
        <f t="shared" ref="AM68:AM99" si="56">IF(L68="","",VALUE(LEFT(L68,3)))</f>
        <v/>
      </c>
      <c r="AN68" s="29" t="str">
        <f t="shared" ref="AN68:AN99" si="57">IF(N68="","",VALUE(LEFT(N68,3)))</f>
        <v/>
      </c>
      <c r="AO68" s="29" t="str">
        <f t="shared" ref="AO68:AO99" si="58">IF(P68="","",VALUE(LEFT(P68,3)))</f>
        <v/>
      </c>
      <c r="AP68" s="29" t="str">
        <f t="shared" ref="AP68:AP99" si="59">IF(K68="","999:99.99"," "&amp;LEFT(RIGHT("  "&amp;TEXT(K68,"0.00"),7),2)&amp;":"&amp;RIGHT(TEXT(K68,"0.00"),5))</f>
        <v>999:99.99</v>
      </c>
      <c r="AQ68" s="29" t="str">
        <f t="shared" ref="AQ68:AQ99" si="60">IF(M68="","999:99.99"," "&amp;LEFT(RIGHT("  "&amp;TEXT(M68,"0.00"),7),2)&amp;":"&amp;RIGHT(TEXT(M68,"0.00"),5))</f>
        <v>999:99.99</v>
      </c>
      <c r="AR68" s="29" t="str">
        <f t="shared" ref="AR68:AR99" si="61">IF(O68="","999:99.99"," "&amp;LEFT(RIGHT("  "&amp;TEXT(O68,"0.00"),7),2)&amp;":"&amp;RIGHT(TEXT(O68,"0.00"),5))</f>
        <v>999:99.99</v>
      </c>
      <c r="AS68" s="29" t="str">
        <f t="shared" ref="AS68:AS99" si="62">IF(Q68="","999:99.99"," "&amp;LEFT(RIGHT("  "&amp;TEXT(Q68,"0.00"),7),2)&amp;":"&amp;RIGHT(TEXT(Q68,"0.00"),5))</f>
        <v>999:99.99</v>
      </c>
      <c r="AT68" s="3">
        <f t="shared" si="27"/>
        <v>0</v>
      </c>
      <c r="AW68" s="3" t="str">
        <f t="shared" si="28"/>
        <v>19000100</v>
      </c>
    </row>
    <row r="69" spans="1:49" ht="19.149999999999999" customHeight="1">
      <c r="A69" s="7" t="str">
        <f>IF(B69="","",A68+1)</f>
        <v/>
      </c>
      <c r="B69" s="109"/>
      <c r="C69" s="24"/>
      <c r="D69" s="59"/>
      <c r="E69" s="60"/>
      <c r="F69" s="60"/>
      <c r="G69" s="60"/>
      <c r="H69" s="60"/>
      <c r="I69" s="7" t="str">
        <f t="shared" si="12"/>
        <v/>
      </c>
      <c r="J69" s="61"/>
      <c r="K69" s="62"/>
      <c r="L69" s="61"/>
      <c r="M69" s="62"/>
      <c r="N69" s="61"/>
      <c r="O69" s="62"/>
      <c r="P69" s="61"/>
      <c r="Q69" s="62"/>
      <c r="R69" s="10"/>
      <c r="S69" s="44">
        <f t="shared" si="48"/>
        <v>0</v>
      </c>
      <c r="T69" s="44">
        <f t="shared" si="14"/>
        <v>0</v>
      </c>
      <c r="U69" s="44">
        <f t="shared" si="15"/>
        <v>0</v>
      </c>
      <c r="V69" s="44">
        <f t="shared" si="30"/>
        <v>0</v>
      </c>
      <c r="W69" s="44">
        <f t="shared" si="31"/>
        <v>0</v>
      </c>
      <c r="X69" s="44">
        <f t="shared" si="32"/>
        <v>0</v>
      </c>
      <c r="Y69" s="29">
        <f t="shared" si="47"/>
        <v>0</v>
      </c>
      <c r="Z69" s="29" t="str">
        <f t="shared" si="20"/>
        <v/>
      </c>
      <c r="AA69" s="29" t="str">
        <f t="shared" si="49"/>
        <v>　</v>
      </c>
      <c r="AB69" s="29" t="str">
        <f t="shared" si="21"/>
        <v xml:space="preserve"> </v>
      </c>
      <c r="AC69" s="44">
        <f t="shared" si="50"/>
        <v>0</v>
      </c>
      <c r="AD69" s="29" t="str">
        <f t="shared" si="51"/>
        <v/>
      </c>
      <c r="AE69" s="29">
        <v>0</v>
      </c>
      <c r="AF69" s="29" t="str">
        <f t="shared" si="52"/>
        <v/>
      </c>
      <c r="AG69" s="29" t="str">
        <f t="shared" si="22"/>
        <v/>
      </c>
      <c r="AH69" s="29" t="str">
        <f t="shared" ref="AH69:AH127" si="63">IF(J69="","",VLOOKUP(J69,$AU$7:$AV$21,2,0))</f>
        <v/>
      </c>
      <c r="AI69" s="29" t="str">
        <f t="shared" ref="AI69:AI127" si="64">IF(L69="","",VLOOKUP(L69,$AU$7:$AV$21,2,0))</f>
        <v/>
      </c>
      <c r="AJ69" s="29" t="str">
        <f>IF(N69="","",VLOOKUP(N69,$AU$7:$AV$21,2,0))</f>
        <v/>
      </c>
      <c r="AK69" s="29" t="str">
        <f t="shared" si="26"/>
        <v/>
      </c>
      <c r="AL69" s="29" t="str">
        <f t="shared" si="55"/>
        <v/>
      </c>
      <c r="AM69" s="29" t="str">
        <f t="shared" si="56"/>
        <v/>
      </c>
      <c r="AN69" s="29" t="str">
        <f t="shared" si="57"/>
        <v/>
      </c>
      <c r="AO69" s="29" t="str">
        <f t="shared" si="58"/>
        <v/>
      </c>
      <c r="AP69" s="29" t="str">
        <f t="shared" si="59"/>
        <v>999:99.99</v>
      </c>
      <c r="AQ69" s="29" t="str">
        <f t="shared" si="60"/>
        <v>999:99.99</v>
      </c>
      <c r="AR69" s="29" t="str">
        <f t="shared" si="61"/>
        <v>999:99.99</v>
      </c>
      <c r="AS69" s="29" t="str">
        <f t="shared" si="62"/>
        <v>999:99.99</v>
      </c>
      <c r="AT69" s="3">
        <f t="shared" si="27"/>
        <v>0</v>
      </c>
      <c r="AW69" s="3" t="str">
        <f t="shared" si="28"/>
        <v>19000100</v>
      </c>
    </row>
    <row r="70" spans="1:49" ht="19.149999999999999" customHeight="1">
      <c r="A70" s="7" t="str">
        <f t="shared" ref="A70:A127" si="65">IF(B70="","",A69+1)</f>
        <v/>
      </c>
      <c r="B70" s="109"/>
      <c r="C70" s="24"/>
      <c r="D70" s="59"/>
      <c r="E70" s="60"/>
      <c r="F70" s="60"/>
      <c r="G70" s="60"/>
      <c r="H70" s="60"/>
      <c r="I70" s="7" t="str">
        <f t="shared" si="12"/>
        <v/>
      </c>
      <c r="J70" s="61"/>
      <c r="K70" s="62"/>
      <c r="L70" s="61"/>
      <c r="M70" s="62"/>
      <c r="N70" s="61"/>
      <c r="O70" s="62"/>
      <c r="P70" s="61"/>
      <c r="Q70" s="62"/>
      <c r="R70" s="10"/>
      <c r="S70" s="44">
        <f t="shared" si="48"/>
        <v>0</v>
      </c>
      <c r="T70" s="44">
        <f t="shared" si="14"/>
        <v>0</v>
      </c>
      <c r="U70" s="44">
        <f t="shared" si="15"/>
        <v>0</v>
      </c>
      <c r="V70" s="44">
        <f t="shared" si="30"/>
        <v>0</v>
      </c>
      <c r="W70" s="44">
        <f t="shared" si="31"/>
        <v>0</v>
      </c>
      <c r="X70" s="44">
        <f t="shared" si="32"/>
        <v>0</v>
      </c>
      <c r="Y70" s="29">
        <f t="shared" si="47"/>
        <v>0</v>
      </c>
      <c r="Z70" s="29" t="str">
        <f t="shared" si="20"/>
        <v/>
      </c>
      <c r="AA70" s="29" t="str">
        <f t="shared" si="49"/>
        <v>　</v>
      </c>
      <c r="AB70" s="29" t="str">
        <f t="shared" si="21"/>
        <v xml:space="preserve"> </v>
      </c>
      <c r="AC70" s="44">
        <f t="shared" si="50"/>
        <v>0</v>
      </c>
      <c r="AD70" s="29" t="str">
        <f t="shared" si="51"/>
        <v/>
      </c>
      <c r="AE70" s="29">
        <v>0</v>
      </c>
      <c r="AF70" s="29" t="str">
        <f t="shared" si="52"/>
        <v/>
      </c>
      <c r="AG70" s="29" t="str">
        <f t="shared" si="22"/>
        <v/>
      </c>
      <c r="AH70" s="29" t="str">
        <f t="shared" si="63"/>
        <v/>
      </c>
      <c r="AI70" s="29" t="str">
        <f t="shared" si="64"/>
        <v/>
      </c>
      <c r="AJ70" s="29" t="str">
        <f>IF(N70="","",VLOOKUP(N70,$AU$7:$AV$21,2,0))</f>
        <v/>
      </c>
      <c r="AK70" s="29" t="str">
        <f t="shared" si="26"/>
        <v/>
      </c>
      <c r="AL70" s="29" t="str">
        <f t="shared" si="55"/>
        <v/>
      </c>
      <c r="AM70" s="29" t="str">
        <f t="shared" si="56"/>
        <v/>
      </c>
      <c r="AN70" s="29" t="str">
        <f t="shared" si="57"/>
        <v/>
      </c>
      <c r="AO70" s="29" t="str">
        <f t="shared" si="58"/>
        <v/>
      </c>
      <c r="AP70" s="29" t="str">
        <f t="shared" si="59"/>
        <v>999:99.99</v>
      </c>
      <c r="AQ70" s="29" t="str">
        <f t="shared" si="60"/>
        <v>999:99.99</v>
      </c>
      <c r="AR70" s="29" t="str">
        <f t="shared" si="61"/>
        <v>999:99.99</v>
      </c>
      <c r="AS70" s="29" t="str">
        <f t="shared" si="62"/>
        <v>999:99.99</v>
      </c>
      <c r="AT70" s="3">
        <f t="shared" si="27"/>
        <v>0</v>
      </c>
      <c r="AW70" s="3" t="str">
        <f t="shared" si="28"/>
        <v>19000100</v>
      </c>
    </row>
    <row r="71" spans="1:49" ht="19.149999999999999" customHeight="1">
      <c r="A71" s="7" t="str">
        <f t="shared" si="65"/>
        <v/>
      </c>
      <c r="B71" s="109"/>
      <c r="C71" s="24"/>
      <c r="D71" s="59"/>
      <c r="E71" s="60"/>
      <c r="F71" s="60"/>
      <c r="G71" s="60"/>
      <c r="H71" s="60"/>
      <c r="I71" s="7" t="str">
        <f t="shared" ref="I71:I127" si="66">IF(B71="","",INT(($AA$1-AW71)/10000))</f>
        <v/>
      </c>
      <c r="J71" s="61"/>
      <c r="K71" s="62"/>
      <c r="L71" s="61"/>
      <c r="M71" s="62"/>
      <c r="N71" s="61"/>
      <c r="O71" s="62"/>
      <c r="P71" s="61"/>
      <c r="Q71" s="62"/>
      <c r="R71" s="10"/>
      <c r="S71" s="44">
        <f t="shared" si="48"/>
        <v>0</v>
      </c>
      <c r="T71" s="44">
        <f t="shared" ref="T71:T127" si="67">IF(J71="",0,IF(J71=N71,1,0))</f>
        <v>0</v>
      </c>
      <c r="U71" s="44">
        <f t="shared" ref="U71:U127" si="68">IF(L71="",0,IF(L71=N71,1,0))</f>
        <v>0</v>
      </c>
      <c r="V71" s="44">
        <f t="shared" si="30"/>
        <v>0</v>
      </c>
      <c r="W71" s="44">
        <f t="shared" si="31"/>
        <v>0</v>
      </c>
      <c r="X71" s="44">
        <f t="shared" si="32"/>
        <v>0</v>
      </c>
      <c r="Y71" s="29">
        <f t="shared" si="47"/>
        <v>0</v>
      </c>
      <c r="Z71" s="29" t="str">
        <f t="shared" ref="Z71:Z127" si="69">IF(OR(AA71="",AC71=0),"",Y71)</f>
        <v/>
      </c>
      <c r="AA71" s="29" t="str">
        <f t="shared" si="49"/>
        <v>　</v>
      </c>
      <c r="AB71" s="29" t="str">
        <f t="shared" ref="AB71:AB127" si="70">G71&amp;" "&amp;H71</f>
        <v xml:space="preserve"> </v>
      </c>
      <c r="AC71" s="44">
        <f t="shared" si="50"/>
        <v>0</v>
      </c>
      <c r="AD71" s="29" t="str">
        <f t="shared" si="51"/>
        <v/>
      </c>
      <c r="AE71" s="29">
        <v>0</v>
      </c>
      <c r="AF71" s="29" t="str">
        <f t="shared" si="52"/>
        <v/>
      </c>
      <c r="AG71" s="29" t="str">
        <f t="shared" ref="AG71:AG127" si="71">Z71</f>
        <v/>
      </c>
      <c r="AH71" s="29" t="str">
        <f t="shared" si="63"/>
        <v/>
      </c>
      <c r="AI71" s="29" t="str">
        <f t="shared" si="64"/>
        <v/>
      </c>
      <c r="AJ71" s="29" t="str">
        <f t="shared" ref="AJ71:AJ127" si="72">IF(N71="","",VLOOKUP(N71,$AU$7:$AV$21,2,0))</f>
        <v/>
      </c>
      <c r="AK71" s="29" t="str">
        <f t="shared" ref="AK71:AK127" si="73">IF(P71="","",VLOOKUP(P71,$AU$6:$AV$30,2,0))</f>
        <v/>
      </c>
      <c r="AL71" s="29" t="str">
        <f t="shared" si="55"/>
        <v/>
      </c>
      <c r="AM71" s="29" t="str">
        <f t="shared" si="56"/>
        <v/>
      </c>
      <c r="AN71" s="29" t="str">
        <f t="shared" si="57"/>
        <v/>
      </c>
      <c r="AO71" s="29" t="str">
        <f t="shared" si="58"/>
        <v/>
      </c>
      <c r="AP71" s="29" t="str">
        <f t="shared" si="59"/>
        <v>999:99.99</v>
      </c>
      <c r="AQ71" s="29" t="str">
        <f t="shared" si="60"/>
        <v>999:99.99</v>
      </c>
      <c r="AR71" s="29" t="str">
        <f t="shared" si="61"/>
        <v>999:99.99</v>
      </c>
      <c r="AS71" s="29" t="str">
        <f t="shared" si="62"/>
        <v>999:99.99</v>
      </c>
      <c r="AT71" s="3">
        <f t="shared" ref="AT71:AT127" si="74">IF(AND(E71&lt;&gt;"",I71=""),1,0)</f>
        <v>0</v>
      </c>
      <c r="AW71" s="3" t="str">
        <f t="shared" ref="AW71:AW127" si="75">YEAR(B71)&amp;RIGHT("0"&amp;MONTH(B71),2)&amp;RIGHT("0"&amp;DAY(B71),2)</f>
        <v>19000100</v>
      </c>
    </row>
    <row r="72" spans="1:49" ht="19.149999999999999" customHeight="1">
      <c r="A72" s="7" t="str">
        <f t="shared" si="65"/>
        <v/>
      </c>
      <c r="B72" s="109"/>
      <c r="C72" s="24"/>
      <c r="D72" s="59"/>
      <c r="E72" s="60"/>
      <c r="F72" s="60"/>
      <c r="G72" s="60"/>
      <c r="H72" s="60"/>
      <c r="I72" s="7" t="str">
        <f t="shared" si="66"/>
        <v/>
      </c>
      <c r="J72" s="61"/>
      <c r="K72" s="62"/>
      <c r="L72" s="61"/>
      <c r="M72" s="62"/>
      <c r="N72" s="61"/>
      <c r="O72" s="62"/>
      <c r="P72" s="61"/>
      <c r="Q72" s="62"/>
      <c r="R72" s="10"/>
      <c r="S72" s="44">
        <f t="shared" si="48"/>
        <v>0</v>
      </c>
      <c r="T72" s="44">
        <f t="shared" si="67"/>
        <v>0</v>
      </c>
      <c r="U72" s="44">
        <f t="shared" si="68"/>
        <v>0</v>
      </c>
      <c r="V72" s="44">
        <f t="shared" si="30"/>
        <v>0</v>
      </c>
      <c r="W72" s="44">
        <f t="shared" si="31"/>
        <v>0</v>
      </c>
      <c r="X72" s="44">
        <f t="shared" si="32"/>
        <v>0</v>
      </c>
      <c r="Y72" s="29">
        <f t="shared" si="47"/>
        <v>0</v>
      </c>
      <c r="Z72" s="29" t="str">
        <f t="shared" si="69"/>
        <v/>
      </c>
      <c r="AA72" s="29" t="str">
        <f t="shared" si="49"/>
        <v>　</v>
      </c>
      <c r="AB72" s="29" t="str">
        <f t="shared" si="70"/>
        <v xml:space="preserve"> </v>
      </c>
      <c r="AC72" s="44">
        <f t="shared" si="50"/>
        <v>0</v>
      </c>
      <c r="AD72" s="29" t="str">
        <f t="shared" si="51"/>
        <v/>
      </c>
      <c r="AE72" s="29">
        <v>0</v>
      </c>
      <c r="AF72" s="29" t="str">
        <f t="shared" si="52"/>
        <v/>
      </c>
      <c r="AG72" s="29" t="str">
        <f t="shared" si="71"/>
        <v/>
      </c>
      <c r="AH72" s="29" t="str">
        <f t="shared" si="63"/>
        <v/>
      </c>
      <c r="AI72" s="29" t="str">
        <f t="shared" si="64"/>
        <v/>
      </c>
      <c r="AJ72" s="29" t="str">
        <f t="shared" si="72"/>
        <v/>
      </c>
      <c r="AK72" s="29" t="str">
        <f t="shared" si="73"/>
        <v/>
      </c>
      <c r="AL72" s="29" t="str">
        <f t="shared" si="55"/>
        <v/>
      </c>
      <c r="AM72" s="29" t="str">
        <f t="shared" si="56"/>
        <v/>
      </c>
      <c r="AN72" s="29" t="str">
        <f t="shared" si="57"/>
        <v/>
      </c>
      <c r="AO72" s="29" t="str">
        <f t="shared" si="58"/>
        <v/>
      </c>
      <c r="AP72" s="29" t="str">
        <f t="shared" si="59"/>
        <v>999:99.99</v>
      </c>
      <c r="AQ72" s="29" t="str">
        <f t="shared" si="60"/>
        <v>999:99.99</v>
      </c>
      <c r="AR72" s="29" t="str">
        <f t="shared" si="61"/>
        <v>999:99.99</v>
      </c>
      <c r="AS72" s="29" t="str">
        <f t="shared" si="62"/>
        <v>999:99.99</v>
      </c>
      <c r="AT72" s="3">
        <f t="shared" si="74"/>
        <v>0</v>
      </c>
      <c r="AW72" s="3" t="str">
        <f t="shared" si="75"/>
        <v>19000100</v>
      </c>
    </row>
    <row r="73" spans="1:49" ht="19.149999999999999" customHeight="1">
      <c r="A73" s="7" t="str">
        <f t="shared" si="65"/>
        <v/>
      </c>
      <c r="B73" s="109"/>
      <c r="C73" s="24"/>
      <c r="D73" s="59"/>
      <c r="E73" s="60"/>
      <c r="F73" s="60"/>
      <c r="G73" s="60"/>
      <c r="H73" s="60"/>
      <c r="I73" s="7" t="str">
        <f t="shared" si="66"/>
        <v/>
      </c>
      <c r="J73" s="61"/>
      <c r="K73" s="62"/>
      <c r="L73" s="61"/>
      <c r="M73" s="62"/>
      <c r="N73" s="61"/>
      <c r="O73" s="62"/>
      <c r="P73" s="61"/>
      <c r="Q73" s="62"/>
      <c r="R73" s="10"/>
      <c r="S73" s="44">
        <f t="shared" si="48"/>
        <v>0</v>
      </c>
      <c r="T73" s="44">
        <f t="shared" si="67"/>
        <v>0</v>
      </c>
      <c r="U73" s="44">
        <f t="shared" si="68"/>
        <v>0</v>
      </c>
      <c r="V73" s="44">
        <f t="shared" si="30"/>
        <v>0</v>
      </c>
      <c r="W73" s="44">
        <f t="shared" si="31"/>
        <v>0</v>
      </c>
      <c r="X73" s="44">
        <f t="shared" si="32"/>
        <v>0</v>
      </c>
      <c r="Y73" s="29">
        <f t="shared" si="47"/>
        <v>0</v>
      </c>
      <c r="Z73" s="29" t="str">
        <f t="shared" si="69"/>
        <v/>
      </c>
      <c r="AA73" s="29" t="str">
        <f t="shared" si="49"/>
        <v>　</v>
      </c>
      <c r="AB73" s="29" t="str">
        <f t="shared" si="70"/>
        <v xml:space="preserve"> </v>
      </c>
      <c r="AC73" s="44">
        <f t="shared" si="50"/>
        <v>0</v>
      </c>
      <c r="AD73" s="29" t="str">
        <f t="shared" si="51"/>
        <v/>
      </c>
      <c r="AE73" s="29">
        <v>0</v>
      </c>
      <c r="AF73" s="29" t="str">
        <f t="shared" si="52"/>
        <v/>
      </c>
      <c r="AG73" s="29" t="str">
        <f t="shared" si="71"/>
        <v/>
      </c>
      <c r="AH73" s="29" t="str">
        <f t="shared" si="63"/>
        <v/>
      </c>
      <c r="AI73" s="29" t="str">
        <f t="shared" si="64"/>
        <v/>
      </c>
      <c r="AJ73" s="29" t="str">
        <f t="shared" si="72"/>
        <v/>
      </c>
      <c r="AK73" s="29" t="str">
        <f t="shared" si="73"/>
        <v/>
      </c>
      <c r="AL73" s="29" t="str">
        <f t="shared" si="55"/>
        <v/>
      </c>
      <c r="AM73" s="29" t="str">
        <f t="shared" si="56"/>
        <v/>
      </c>
      <c r="AN73" s="29" t="str">
        <f t="shared" si="57"/>
        <v/>
      </c>
      <c r="AO73" s="29" t="str">
        <f t="shared" si="58"/>
        <v/>
      </c>
      <c r="AP73" s="29" t="str">
        <f t="shared" si="59"/>
        <v>999:99.99</v>
      </c>
      <c r="AQ73" s="29" t="str">
        <f t="shared" si="60"/>
        <v>999:99.99</v>
      </c>
      <c r="AR73" s="29" t="str">
        <f t="shared" si="61"/>
        <v>999:99.99</v>
      </c>
      <c r="AS73" s="29" t="str">
        <f t="shared" si="62"/>
        <v>999:99.99</v>
      </c>
      <c r="AT73" s="3">
        <f t="shared" si="74"/>
        <v>0</v>
      </c>
      <c r="AW73" s="3" t="str">
        <f t="shared" si="75"/>
        <v>19000100</v>
      </c>
    </row>
    <row r="74" spans="1:49" ht="19.149999999999999" customHeight="1">
      <c r="A74" s="7" t="str">
        <f t="shared" si="65"/>
        <v/>
      </c>
      <c r="B74" s="109"/>
      <c r="C74" s="24"/>
      <c r="D74" s="59"/>
      <c r="E74" s="60"/>
      <c r="F74" s="60"/>
      <c r="G74" s="60"/>
      <c r="H74" s="60"/>
      <c r="I74" s="7" t="str">
        <f t="shared" si="66"/>
        <v/>
      </c>
      <c r="J74" s="61"/>
      <c r="K74" s="62"/>
      <c r="L74" s="61"/>
      <c r="M74" s="62"/>
      <c r="N74" s="61"/>
      <c r="O74" s="62"/>
      <c r="P74" s="61"/>
      <c r="Q74" s="62"/>
      <c r="R74" s="10"/>
      <c r="S74" s="44">
        <f t="shared" si="48"/>
        <v>0</v>
      </c>
      <c r="T74" s="44">
        <f t="shared" si="67"/>
        <v>0</v>
      </c>
      <c r="U74" s="44">
        <f t="shared" si="68"/>
        <v>0</v>
      </c>
      <c r="V74" s="44">
        <f t="shared" si="30"/>
        <v>0</v>
      </c>
      <c r="W74" s="44">
        <f t="shared" si="31"/>
        <v>0</v>
      </c>
      <c r="X74" s="44">
        <f t="shared" si="32"/>
        <v>0</v>
      </c>
      <c r="Y74" s="29">
        <f t="shared" si="47"/>
        <v>0</v>
      </c>
      <c r="Z74" s="29" t="str">
        <f t="shared" si="69"/>
        <v/>
      </c>
      <c r="AA74" s="29" t="str">
        <f t="shared" si="49"/>
        <v>　</v>
      </c>
      <c r="AB74" s="29" t="str">
        <f t="shared" si="70"/>
        <v xml:space="preserve"> </v>
      </c>
      <c r="AC74" s="44">
        <f t="shared" si="50"/>
        <v>0</v>
      </c>
      <c r="AD74" s="29" t="str">
        <f t="shared" si="51"/>
        <v/>
      </c>
      <c r="AE74" s="29">
        <v>0</v>
      </c>
      <c r="AF74" s="29" t="str">
        <f t="shared" si="52"/>
        <v/>
      </c>
      <c r="AG74" s="29" t="str">
        <f t="shared" si="71"/>
        <v/>
      </c>
      <c r="AH74" s="29" t="str">
        <f t="shared" si="63"/>
        <v/>
      </c>
      <c r="AI74" s="29" t="str">
        <f t="shared" si="64"/>
        <v/>
      </c>
      <c r="AJ74" s="29" t="str">
        <f t="shared" si="72"/>
        <v/>
      </c>
      <c r="AK74" s="29" t="str">
        <f t="shared" si="73"/>
        <v/>
      </c>
      <c r="AL74" s="29" t="str">
        <f t="shared" si="55"/>
        <v/>
      </c>
      <c r="AM74" s="29" t="str">
        <f t="shared" si="56"/>
        <v/>
      </c>
      <c r="AN74" s="29" t="str">
        <f t="shared" si="57"/>
        <v/>
      </c>
      <c r="AO74" s="29" t="str">
        <f t="shared" si="58"/>
        <v/>
      </c>
      <c r="AP74" s="29" t="str">
        <f t="shared" si="59"/>
        <v>999:99.99</v>
      </c>
      <c r="AQ74" s="29" t="str">
        <f t="shared" si="60"/>
        <v>999:99.99</v>
      </c>
      <c r="AR74" s="29" t="str">
        <f t="shared" si="61"/>
        <v>999:99.99</v>
      </c>
      <c r="AS74" s="29" t="str">
        <f t="shared" si="62"/>
        <v>999:99.99</v>
      </c>
      <c r="AT74" s="3">
        <f t="shared" si="74"/>
        <v>0</v>
      </c>
      <c r="AW74" s="3" t="str">
        <f t="shared" si="75"/>
        <v>19000100</v>
      </c>
    </row>
    <row r="75" spans="1:49" ht="19.149999999999999" customHeight="1">
      <c r="A75" s="7" t="str">
        <f t="shared" si="65"/>
        <v/>
      </c>
      <c r="B75" s="109"/>
      <c r="C75" s="24"/>
      <c r="D75" s="59"/>
      <c r="E75" s="60"/>
      <c r="F75" s="60"/>
      <c r="G75" s="60"/>
      <c r="H75" s="60"/>
      <c r="I75" s="7" t="str">
        <f t="shared" si="66"/>
        <v/>
      </c>
      <c r="J75" s="61"/>
      <c r="K75" s="62"/>
      <c r="L75" s="61"/>
      <c r="M75" s="62"/>
      <c r="N75" s="61"/>
      <c r="O75" s="62"/>
      <c r="P75" s="61"/>
      <c r="Q75" s="62"/>
      <c r="R75" s="10"/>
      <c r="S75" s="44">
        <f t="shared" si="48"/>
        <v>0</v>
      </c>
      <c r="T75" s="44">
        <f t="shared" si="67"/>
        <v>0</v>
      </c>
      <c r="U75" s="44">
        <f t="shared" si="68"/>
        <v>0</v>
      </c>
      <c r="V75" s="44">
        <f t="shared" si="30"/>
        <v>0</v>
      </c>
      <c r="W75" s="44">
        <f t="shared" si="31"/>
        <v>0</v>
      </c>
      <c r="X75" s="44">
        <f t="shared" si="32"/>
        <v>0</v>
      </c>
      <c r="Y75" s="29">
        <f t="shared" si="47"/>
        <v>0</v>
      </c>
      <c r="Z75" s="29" t="str">
        <f t="shared" si="69"/>
        <v/>
      </c>
      <c r="AA75" s="29" t="str">
        <f t="shared" si="49"/>
        <v>　</v>
      </c>
      <c r="AB75" s="29" t="str">
        <f t="shared" si="70"/>
        <v xml:space="preserve"> </v>
      </c>
      <c r="AC75" s="44">
        <f t="shared" si="50"/>
        <v>0</v>
      </c>
      <c r="AD75" s="29" t="str">
        <f t="shared" si="51"/>
        <v/>
      </c>
      <c r="AE75" s="29">
        <v>0</v>
      </c>
      <c r="AF75" s="29" t="str">
        <f t="shared" si="52"/>
        <v/>
      </c>
      <c r="AG75" s="29" t="str">
        <f t="shared" si="71"/>
        <v/>
      </c>
      <c r="AH75" s="29" t="str">
        <f t="shared" si="63"/>
        <v/>
      </c>
      <c r="AI75" s="29" t="str">
        <f t="shared" si="64"/>
        <v/>
      </c>
      <c r="AJ75" s="29" t="str">
        <f t="shared" si="72"/>
        <v/>
      </c>
      <c r="AK75" s="29" t="str">
        <f t="shared" si="73"/>
        <v/>
      </c>
      <c r="AL75" s="29" t="str">
        <f t="shared" si="55"/>
        <v/>
      </c>
      <c r="AM75" s="29" t="str">
        <f t="shared" si="56"/>
        <v/>
      </c>
      <c r="AN75" s="29" t="str">
        <f t="shared" si="57"/>
        <v/>
      </c>
      <c r="AO75" s="29" t="str">
        <f t="shared" si="58"/>
        <v/>
      </c>
      <c r="AP75" s="29" t="str">
        <f t="shared" si="59"/>
        <v>999:99.99</v>
      </c>
      <c r="AQ75" s="29" t="str">
        <f t="shared" si="60"/>
        <v>999:99.99</v>
      </c>
      <c r="AR75" s="29" t="str">
        <f t="shared" si="61"/>
        <v>999:99.99</v>
      </c>
      <c r="AS75" s="29" t="str">
        <f t="shared" si="62"/>
        <v>999:99.99</v>
      </c>
      <c r="AT75" s="3">
        <f t="shared" si="74"/>
        <v>0</v>
      </c>
      <c r="AW75" s="3" t="str">
        <f t="shared" si="75"/>
        <v>19000100</v>
      </c>
    </row>
    <row r="76" spans="1:49" ht="19.149999999999999" customHeight="1">
      <c r="A76" s="7" t="str">
        <f t="shared" si="65"/>
        <v/>
      </c>
      <c r="B76" s="109"/>
      <c r="C76" s="24"/>
      <c r="D76" s="59"/>
      <c r="E76" s="60"/>
      <c r="F76" s="60"/>
      <c r="G76" s="60"/>
      <c r="H76" s="60"/>
      <c r="I76" s="7" t="str">
        <f t="shared" si="66"/>
        <v/>
      </c>
      <c r="J76" s="61"/>
      <c r="K76" s="62"/>
      <c r="L76" s="61"/>
      <c r="M76" s="62"/>
      <c r="N76" s="61"/>
      <c r="O76" s="62"/>
      <c r="P76" s="61"/>
      <c r="Q76" s="62"/>
      <c r="R76" s="10"/>
      <c r="S76" s="44">
        <f t="shared" si="48"/>
        <v>0</v>
      </c>
      <c r="T76" s="44">
        <f t="shared" si="67"/>
        <v>0</v>
      </c>
      <c r="U76" s="44">
        <f t="shared" si="68"/>
        <v>0</v>
      </c>
      <c r="V76" s="44">
        <f t="shared" si="30"/>
        <v>0</v>
      </c>
      <c r="W76" s="44">
        <f t="shared" si="31"/>
        <v>0</v>
      </c>
      <c r="X76" s="44">
        <f t="shared" si="32"/>
        <v>0</v>
      </c>
      <c r="Y76" s="29">
        <f t="shared" si="47"/>
        <v>0</v>
      </c>
      <c r="Z76" s="29" t="str">
        <f t="shared" si="69"/>
        <v/>
      </c>
      <c r="AA76" s="29" t="str">
        <f t="shared" si="49"/>
        <v>　</v>
      </c>
      <c r="AB76" s="29" t="str">
        <f t="shared" si="70"/>
        <v xml:space="preserve"> </v>
      </c>
      <c r="AC76" s="44">
        <f t="shared" si="50"/>
        <v>0</v>
      </c>
      <c r="AD76" s="29" t="str">
        <f t="shared" si="51"/>
        <v/>
      </c>
      <c r="AE76" s="29">
        <v>0</v>
      </c>
      <c r="AF76" s="29" t="str">
        <f t="shared" si="52"/>
        <v/>
      </c>
      <c r="AG76" s="29" t="str">
        <f t="shared" si="71"/>
        <v/>
      </c>
      <c r="AH76" s="29" t="str">
        <f t="shared" si="63"/>
        <v/>
      </c>
      <c r="AI76" s="29" t="str">
        <f t="shared" si="64"/>
        <v/>
      </c>
      <c r="AJ76" s="29" t="str">
        <f t="shared" si="72"/>
        <v/>
      </c>
      <c r="AK76" s="29" t="str">
        <f t="shared" si="73"/>
        <v/>
      </c>
      <c r="AL76" s="29" t="str">
        <f t="shared" si="55"/>
        <v/>
      </c>
      <c r="AM76" s="29" t="str">
        <f t="shared" si="56"/>
        <v/>
      </c>
      <c r="AN76" s="29" t="str">
        <f t="shared" si="57"/>
        <v/>
      </c>
      <c r="AO76" s="29" t="str">
        <f t="shared" si="58"/>
        <v/>
      </c>
      <c r="AP76" s="29" t="str">
        <f t="shared" si="59"/>
        <v>999:99.99</v>
      </c>
      <c r="AQ76" s="29" t="str">
        <f t="shared" si="60"/>
        <v>999:99.99</v>
      </c>
      <c r="AR76" s="29" t="str">
        <f t="shared" si="61"/>
        <v>999:99.99</v>
      </c>
      <c r="AS76" s="29" t="str">
        <f t="shared" si="62"/>
        <v>999:99.99</v>
      </c>
      <c r="AT76" s="3">
        <f t="shared" si="74"/>
        <v>0</v>
      </c>
      <c r="AW76" s="3" t="str">
        <f t="shared" si="75"/>
        <v>19000100</v>
      </c>
    </row>
    <row r="77" spans="1:49" ht="19.149999999999999" customHeight="1">
      <c r="A77" s="7" t="str">
        <f t="shared" si="65"/>
        <v/>
      </c>
      <c r="B77" s="109"/>
      <c r="C77" s="24"/>
      <c r="D77" s="59"/>
      <c r="E77" s="60"/>
      <c r="F77" s="60"/>
      <c r="G77" s="60"/>
      <c r="H77" s="60"/>
      <c r="I77" s="7" t="str">
        <f t="shared" si="66"/>
        <v/>
      </c>
      <c r="J77" s="61"/>
      <c r="K77" s="62"/>
      <c r="L77" s="61"/>
      <c r="M77" s="62"/>
      <c r="N77" s="61"/>
      <c r="O77" s="62"/>
      <c r="P77" s="61"/>
      <c r="Q77" s="62"/>
      <c r="R77" s="10"/>
      <c r="S77" s="44">
        <f t="shared" si="48"/>
        <v>0</v>
      </c>
      <c r="T77" s="44">
        <f t="shared" si="67"/>
        <v>0</v>
      </c>
      <c r="U77" s="44">
        <f t="shared" si="68"/>
        <v>0</v>
      </c>
      <c r="V77" s="44">
        <f t="shared" si="30"/>
        <v>0</v>
      </c>
      <c r="W77" s="44">
        <f t="shared" si="31"/>
        <v>0</v>
      </c>
      <c r="X77" s="44">
        <f t="shared" si="32"/>
        <v>0</v>
      </c>
      <c r="Y77" s="29">
        <f t="shared" si="47"/>
        <v>0</v>
      </c>
      <c r="Z77" s="29" t="str">
        <f t="shared" si="69"/>
        <v/>
      </c>
      <c r="AA77" s="29" t="str">
        <f t="shared" si="49"/>
        <v>　</v>
      </c>
      <c r="AB77" s="29" t="str">
        <f t="shared" si="70"/>
        <v xml:space="preserve"> </v>
      </c>
      <c r="AC77" s="44">
        <f t="shared" si="50"/>
        <v>0</v>
      </c>
      <c r="AD77" s="29" t="str">
        <f t="shared" si="51"/>
        <v/>
      </c>
      <c r="AE77" s="29">
        <v>0</v>
      </c>
      <c r="AF77" s="29" t="str">
        <f t="shared" si="52"/>
        <v/>
      </c>
      <c r="AG77" s="29" t="str">
        <f t="shared" si="71"/>
        <v/>
      </c>
      <c r="AH77" s="29" t="str">
        <f t="shared" si="63"/>
        <v/>
      </c>
      <c r="AI77" s="29" t="str">
        <f t="shared" si="64"/>
        <v/>
      </c>
      <c r="AJ77" s="29" t="str">
        <f t="shared" si="72"/>
        <v/>
      </c>
      <c r="AK77" s="29" t="str">
        <f t="shared" si="73"/>
        <v/>
      </c>
      <c r="AL77" s="29" t="str">
        <f t="shared" si="55"/>
        <v/>
      </c>
      <c r="AM77" s="29" t="str">
        <f t="shared" si="56"/>
        <v/>
      </c>
      <c r="AN77" s="29" t="str">
        <f t="shared" si="57"/>
        <v/>
      </c>
      <c r="AO77" s="29" t="str">
        <f t="shared" si="58"/>
        <v/>
      </c>
      <c r="AP77" s="29" t="str">
        <f t="shared" si="59"/>
        <v>999:99.99</v>
      </c>
      <c r="AQ77" s="29" t="str">
        <f t="shared" si="60"/>
        <v>999:99.99</v>
      </c>
      <c r="AR77" s="29" t="str">
        <f t="shared" si="61"/>
        <v>999:99.99</v>
      </c>
      <c r="AS77" s="29" t="str">
        <f t="shared" si="62"/>
        <v>999:99.99</v>
      </c>
      <c r="AT77" s="3">
        <f t="shared" si="74"/>
        <v>0</v>
      </c>
      <c r="AU77" s="5">
        <v>0</v>
      </c>
      <c r="AW77" s="3" t="str">
        <f t="shared" si="75"/>
        <v>19000100</v>
      </c>
    </row>
    <row r="78" spans="1:49" ht="19.149999999999999" customHeight="1">
      <c r="A78" s="7" t="str">
        <f t="shared" si="65"/>
        <v/>
      </c>
      <c r="B78" s="109"/>
      <c r="C78" s="24"/>
      <c r="D78" s="59"/>
      <c r="E78" s="60"/>
      <c r="F78" s="60"/>
      <c r="G78" s="60"/>
      <c r="H78" s="60"/>
      <c r="I78" s="7" t="str">
        <f t="shared" si="66"/>
        <v/>
      </c>
      <c r="J78" s="61"/>
      <c r="K78" s="62"/>
      <c r="L78" s="61"/>
      <c r="M78" s="62"/>
      <c r="N78" s="61"/>
      <c r="O78" s="62"/>
      <c r="P78" s="61"/>
      <c r="Q78" s="62"/>
      <c r="R78" s="10"/>
      <c r="S78" s="44">
        <f t="shared" si="48"/>
        <v>0</v>
      </c>
      <c r="T78" s="44">
        <f t="shared" si="67"/>
        <v>0</v>
      </c>
      <c r="U78" s="44">
        <f t="shared" si="68"/>
        <v>0</v>
      </c>
      <c r="V78" s="44">
        <f t="shared" si="30"/>
        <v>0</v>
      </c>
      <c r="W78" s="44">
        <f t="shared" si="31"/>
        <v>0</v>
      </c>
      <c r="X78" s="44">
        <f t="shared" si="32"/>
        <v>0</v>
      </c>
      <c r="Y78" s="29">
        <f t="shared" si="47"/>
        <v>0</v>
      </c>
      <c r="Z78" s="29" t="str">
        <f t="shared" si="69"/>
        <v/>
      </c>
      <c r="AA78" s="29" t="str">
        <f t="shared" si="49"/>
        <v>　</v>
      </c>
      <c r="AB78" s="29" t="str">
        <f t="shared" si="70"/>
        <v xml:space="preserve"> </v>
      </c>
      <c r="AC78" s="44">
        <f t="shared" si="50"/>
        <v>0</v>
      </c>
      <c r="AD78" s="29" t="str">
        <f t="shared" si="51"/>
        <v/>
      </c>
      <c r="AE78" s="29">
        <v>0</v>
      </c>
      <c r="AF78" s="29" t="str">
        <f t="shared" si="52"/>
        <v/>
      </c>
      <c r="AG78" s="29" t="str">
        <f t="shared" si="71"/>
        <v/>
      </c>
      <c r="AH78" s="29" t="str">
        <f t="shared" si="63"/>
        <v/>
      </c>
      <c r="AI78" s="29" t="str">
        <f t="shared" si="64"/>
        <v/>
      </c>
      <c r="AJ78" s="29" t="str">
        <f t="shared" si="72"/>
        <v/>
      </c>
      <c r="AK78" s="29" t="str">
        <f t="shared" si="73"/>
        <v/>
      </c>
      <c r="AL78" s="29" t="str">
        <f t="shared" si="55"/>
        <v/>
      </c>
      <c r="AM78" s="29" t="str">
        <f t="shared" si="56"/>
        <v/>
      </c>
      <c r="AN78" s="29" t="str">
        <f t="shared" si="57"/>
        <v/>
      </c>
      <c r="AO78" s="29" t="str">
        <f t="shared" si="58"/>
        <v/>
      </c>
      <c r="AP78" s="29" t="str">
        <f t="shared" si="59"/>
        <v>999:99.99</v>
      </c>
      <c r="AQ78" s="29" t="str">
        <f t="shared" si="60"/>
        <v>999:99.99</v>
      </c>
      <c r="AR78" s="29" t="str">
        <f t="shared" si="61"/>
        <v>999:99.99</v>
      </c>
      <c r="AS78" s="29" t="str">
        <f t="shared" si="62"/>
        <v>999:99.99</v>
      </c>
      <c r="AT78" s="3">
        <f t="shared" si="74"/>
        <v>0</v>
      </c>
      <c r="AU78" s="5">
        <f t="shared" ref="AU78:AU109" si="76">AU77+IF(AA68="",0,1)</f>
        <v>1</v>
      </c>
      <c r="AV78" s="5">
        <f t="shared" ref="AV78:AV109" si="77">IF(AA68="","",AU78)</f>
        <v>1</v>
      </c>
      <c r="AW78" s="3" t="str">
        <f t="shared" si="75"/>
        <v>19000100</v>
      </c>
    </row>
    <row r="79" spans="1:49" ht="19.149999999999999" customHeight="1">
      <c r="A79" s="7" t="str">
        <f t="shared" si="65"/>
        <v/>
      </c>
      <c r="B79" s="109"/>
      <c r="C79" s="24"/>
      <c r="D79" s="59"/>
      <c r="E79" s="60"/>
      <c r="F79" s="60"/>
      <c r="G79" s="60"/>
      <c r="H79" s="60"/>
      <c r="I79" s="7" t="str">
        <f t="shared" si="66"/>
        <v/>
      </c>
      <c r="J79" s="61"/>
      <c r="K79" s="62"/>
      <c r="L79" s="61"/>
      <c r="M79" s="62"/>
      <c r="N79" s="61"/>
      <c r="O79" s="62"/>
      <c r="P79" s="61"/>
      <c r="Q79" s="62"/>
      <c r="R79" s="10"/>
      <c r="S79" s="44">
        <f t="shared" si="48"/>
        <v>0</v>
      </c>
      <c r="T79" s="44">
        <f t="shared" si="67"/>
        <v>0</v>
      </c>
      <c r="U79" s="44">
        <f t="shared" si="68"/>
        <v>0</v>
      </c>
      <c r="V79" s="44">
        <f t="shared" si="30"/>
        <v>0</v>
      </c>
      <c r="W79" s="44">
        <f t="shared" si="31"/>
        <v>0</v>
      </c>
      <c r="X79" s="44">
        <f t="shared" si="32"/>
        <v>0</v>
      </c>
      <c r="Y79" s="29">
        <f t="shared" si="47"/>
        <v>0</v>
      </c>
      <c r="Z79" s="29" t="str">
        <f t="shared" si="69"/>
        <v/>
      </c>
      <c r="AA79" s="29" t="str">
        <f t="shared" si="49"/>
        <v>　</v>
      </c>
      <c r="AB79" s="29" t="str">
        <f t="shared" si="70"/>
        <v xml:space="preserve"> </v>
      </c>
      <c r="AC79" s="44">
        <f t="shared" si="50"/>
        <v>0</v>
      </c>
      <c r="AD79" s="29" t="str">
        <f t="shared" si="51"/>
        <v/>
      </c>
      <c r="AE79" s="29">
        <v>0</v>
      </c>
      <c r="AF79" s="29" t="str">
        <f t="shared" si="52"/>
        <v/>
      </c>
      <c r="AG79" s="29" t="str">
        <f t="shared" si="71"/>
        <v/>
      </c>
      <c r="AH79" s="29" t="str">
        <f t="shared" si="63"/>
        <v/>
      </c>
      <c r="AI79" s="29" t="str">
        <f t="shared" si="64"/>
        <v/>
      </c>
      <c r="AJ79" s="29" t="str">
        <f t="shared" si="72"/>
        <v/>
      </c>
      <c r="AK79" s="29" t="str">
        <f t="shared" si="73"/>
        <v/>
      </c>
      <c r="AL79" s="29" t="str">
        <f t="shared" si="55"/>
        <v/>
      </c>
      <c r="AM79" s="29" t="str">
        <f t="shared" si="56"/>
        <v/>
      </c>
      <c r="AN79" s="29" t="str">
        <f t="shared" si="57"/>
        <v/>
      </c>
      <c r="AO79" s="29" t="str">
        <f t="shared" si="58"/>
        <v/>
      </c>
      <c r="AP79" s="29" t="str">
        <f t="shared" si="59"/>
        <v>999:99.99</v>
      </c>
      <c r="AQ79" s="29" t="str">
        <f t="shared" si="60"/>
        <v>999:99.99</v>
      </c>
      <c r="AR79" s="29" t="str">
        <f t="shared" si="61"/>
        <v>999:99.99</v>
      </c>
      <c r="AS79" s="29" t="str">
        <f t="shared" si="62"/>
        <v>999:99.99</v>
      </c>
      <c r="AT79" s="3">
        <f t="shared" si="74"/>
        <v>0</v>
      </c>
      <c r="AU79" s="5">
        <f t="shared" si="76"/>
        <v>2</v>
      </c>
      <c r="AV79" s="5">
        <f t="shared" si="77"/>
        <v>2</v>
      </c>
      <c r="AW79" s="3" t="str">
        <f t="shared" si="75"/>
        <v>19000100</v>
      </c>
    </row>
    <row r="80" spans="1:49" ht="19.149999999999999" customHeight="1">
      <c r="A80" s="7" t="str">
        <f t="shared" si="65"/>
        <v/>
      </c>
      <c r="B80" s="109"/>
      <c r="C80" s="24"/>
      <c r="D80" s="59"/>
      <c r="E80" s="60"/>
      <c r="F80" s="60"/>
      <c r="G80" s="60"/>
      <c r="H80" s="60"/>
      <c r="I80" s="7" t="str">
        <f t="shared" si="66"/>
        <v/>
      </c>
      <c r="J80" s="61"/>
      <c r="K80" s="62"/>
      <c r="L80" s="61"/>
      <c r="M80" s="62"/>
      <c r="N80" s="61"/>
      <c r="O80" s="62"/>
      <c r="P80" s="61"/>
      <c r="Q80" s="62"/>
      <c r="R80" s="10"/>
      <c r="S80" s="44">
        <f t="shared" si="48"/>
        <v>0</v>
      </c>
      <c r="T80" s="44">
        <f t="shared" si="67"/>
        <v>0</v>
      </c>
      <c r="U80" s="44">
        <f t="shared" si="68"/>
        <v>0</v>
      </c>
      <c r="V80" s="44">
        <f t="shared" si="30"/>
        <v>0</v>
      </c>
      <c r="W80" s="44">
        <f t="shared" si="31"/>
        <v>0</v>
      </c>
      <c r="X80" s="44">
        <f t="shared" si="32"/>
        <v>0</v>
      </c>
      <c r="Y80" s="29">
        <f t="shared" si="47"/>
        <v>0</v>
      </c>
      <c r="Z80" s="29" t="str">
        <f t="shared" si="69"/>
        <v/>
      </c>
      <c r="AA80" s="29" t="str">
        <f t="shared" si="49"/>
        <v>　</v>
      </c>
      <c r="AB80" s="29" t="str">
        <f t="shared" si="70"/>
        <v xml:space="preserve"> </v>
      </c>
      <c r="AC80" s="44">
        <f t="shared" si="50"/>
        <v>0</v>
      </c>
      <c r="AD80" s="29" t="str">
        <f t="shared" si="51"/>
        <v/>
      </c>
      <c r="AE80" s="29">
        <v>0</v>
      </c>
      <c r="AF80" s="29" t="str">
        <f t="shared" si="52"/>
        <v/>
      </c>
      <c r="AG80" s="29" t="str">
        <f t="shared" si="71"/>
        <v/>
      </c>
      <c r="AH80" s="29" t="str">
        <f t="shared" si="63"/>
        <v/>
      </c>
      <c r="AI80" s="29" t="str">
        <f t="shared" si="64"/>
        <v/>
      </c>
      <c r="AJ80" s="29" t="str">
        <f t="shared" si="72"/>
        <v/>
      </c>
      <c r="AK80" s="29" t="str">
        <f t="shared" si="73"/>
        <v/>
      </c>
      <c r="AL80" s="29" t="str">
        <f t="shared" si="55"/>
        <v/>
      </c>
      <c r="AM80" s="29" t="str">
        <f t="shared" si="56"/>
        <v/>
      </c>
      <c r="AN80" s="29" t="str">
        <f t="shared" si="57"/>
        <v/>
      </c>
      <c r="AO80" s="29" t="str">
        <f t="shared" si="58"/>
        <v/>
      </c>
      <c r="AP80" s="29" t="str">
        <f t="shared" si="59"/>
        <v>999:99.99</v>
      </c>
      <c r="AQ80" s="29" t="str">
        <f t="shared" si="60"/>
        <v>999:99.99</v>
      </c>
      <c r="AR80" s="29" t="str">
        <f t="shared" si="61"/>
        <v>999:99.99</v>
      </c>
      <c r="AS80" s="29" t="str">
        <f t="shared" si="62"/>
        <v>999:99.99</v>
      </c>
      <c r="AT80" s="3">
        <f t="shared" si="74"/>
        <v>0</v>
      </c>
      <c r="AU80" s="5">
        <f t="shared" si="76"/>
        <v>3</v>
      </c>
      <c r="AV80" s="5">
        <f t="shared" si="77"/>
        <v>3</v>
      </c>
      <c r="AW80" s="3" t="str">
        <f t="shared" si="75"/>
        <v>19000100</v>
      </c>
    </row>
    <row r="81" spans="1:49" ht="19.149999999999999" customHeight="1">
      <c r="A81" s="7" t="str">
        <f t="shared" si="65"/>
        <v/>
      </c>
      <c r="B81" s="109"/>
      <c r="C81" s="24"/>
      <c r="D81" s="59"/>
      <c r="E81" s="60"/>
      <c r="F81" s="60"/>
      <c r="G81" s="60"/>
      <c r="H81" s="60"/>
      <c r="I81" s="7" t="str">
        <f t="shared" si="66"/>
        <v/>
      </c>
      <c r="J81" s="61"/>
      <c r="K81" s="62"/>
      <c r="L81" s="61"/>
      <c r="M81" s="62"/>
      <c r="N81" s="61"/>
      <c r="O81" s="62"/>
      <c r="P81" s="61"/>
      <c r="Q81" s="62"/>
      <c r="R81" s="10"/>
      <c r="S81" s="44">
        <f t="shared" si="48"/>
        <v>0</v>
      </c>
      <c r="T81" s="44">
        <f t="shared" si="67"/>
        <v>0</v>
      </c>
      <c r="U81" s="44">
        <f t="shared" si="68"/>
        <v>0</v>
      </c>
      <c r="V81" s="44">
        <f t="shared" si="30"/>
        <v>0</v>
      </c>
      <c r="W81" s="44">
        <f t="shared" si="31"/>
        <v>0</v>
      </c>
      <c r="X81" s="44">
        <f t="shared" si="32"/>
        <v>0</v>
      </c>
      <c r="Y81" s="29">
        <f t="shared" si="47"/>
        <v>0</v>
      </c>
      <c r="Z81" s="29" t="str">
        <f t="shared" si="69"/>
        <v/>
      </c>
      <c r="AA81" s="29" t="str">
        <f t="shared" si="49"/>
        <v>　</v>
      </c>
      <c r="AB81" s="29" t="str">
        <f t="shared" si="70"/>
        <v xml:space="preserve"> </v>
      </c>
      <c r="AC81" s="44">
        <f t="shared" si="50"/>
        <v>0</v>
      </c>
      <c r="AD81" s="29" t="str">
        <f t="shared" si="51"/>
        <v/>
      </c>
      <c r="AE81" s="29">
        <v>0</v>
      </c>
      <c r="AF81" s="29" t="str">
        <f t="shared" si="52"/>
        <v/>
      </c>
      <c r="AG81" s="29" t="str">
        <f t="shared" si="71"/>
        <v/>
      </c>
      <c r="AH81" s="29" t="str">
        <f t="shared" si="63"/>
        <v/>
      </c>
      <c r="AI81" s="29" t="str">
        <f t="shared" si="64"/>
        <v/>
      </c>
      <c r="AJ81" s="29" t="str">
        <f t="shared" si="72"/>
        <v/>
      </c>
      <c r="AK81" s="29" t="str">
        <f t="shared" si="73"/>
        <v/>
      </c>
      <c r="AL81" s="29" t="str">
        <f t="shared" si="55"/>
        <v/>
      </c>
      <c r="AM81" s="29" t="str">
        <f t="shared" si="56"/>
        <v/>
      </c>
      <c r="AN81" s="29" t="str">
        <f t="shared" si="57"/>
        <v/>
      </c>
      <c r="AO81" s="29" t="str">
        <f t="shared" si="58"/>
        <v/>
      </c>
      <c r="AP81" s="29" t="str">
        <f t="shared" si="59"/>
        <v>999:99.99</v>
      </c>
      <c r="AQ81" s="29" t="str">
        <f t="shared" si="60"/>
        <v>999:99.99</v>
      </c>
      <c r="AR81" s="29" t="str">
        <f t="shared" si="61"/>
        <v>999:99.99</v>
      </c>
      <c r="AS81" s="29" t="str">
        <f t="shared" si="62"/>
        <v>999:99.99</v>
      </c>
      <c r="AT81" s="3">
        <f t="shared" si="74"/>
        <v>0</v>
      </c>
      <c r="AU81" s="5">
        <f t="shared" si="76"/>
        <v>4</v>
      </c>
      <c r="AV81" s="5">
        <f t="shared" si="77"/>
        <v>4</v>
      </c>
      <c r="AW81" s="3" t="str">
        <f t="shared" si="75"/>
        <v>19000100</v>
      </c>
    </row>
    <row r="82" spans="1:49" ht="19.149999999999999" customHeight="1">
      <c r="A82" s="7" t="str">
        <f t="shared" si="65"/>
        <v/>
      </c>
      <c r="B82" s="109"/>
      <c r="C82" s="24"/>
      <c r="D82" s="59"/>
      <c r="E82" s="60"/>
      <c r="F82" s="60"/>
      <c r="G82" s="60"/>
      <c r="H82" s="60"/>
      <c r="I82" s="7" t="str">
        <f t="shared" si="66"/>
        <v/>
      </c>
      <c r="J82" s="61"/>
      <c r="K82" s="62"/>
      <c r="L82" s="61"/>
      <c r="M82" s="62"/>
      <c r="N82" s="61"/>
      <c r="O82" s="62"/>
      <c r="P82" s="61"/>
      <c r="Q82" s="62"/>
      <c r="R82" s="10"/>
      <c r="S82" s="44">
        <f t="shared" si="48"/>
        <v>0</v>
      </c>
      <c r="T82" s="44">
        <f t="shared" si="67"/>
        <v>0</v>
      </c>
      <c r="U82" s="44">
        <f t="shared" si="68"/>
        <v>0</v>
      </c>
      <c r="V82" s="44">
        <f t="shared" si="30"/>
        <v>0</v>
      </c>
      <c r="W82" s="44">
        <f t="shared" si="31"/>
        <v>0</v>
      </c>
      <c r="X82" s="44">
        <f t="shared" si="32"/>
        <v>0</v>
      </c>
      <c r="Y82" s="29">
        <f t="shared" si="47"/>
        <v>0</v>
      </c>
      <c r="Z82" s="29" t="str">
        <f t="shared" si="69"/>
        <v/>
      </c>
      <c r="AA82" s="29" t="str">
        <f t="shared" si="49"/>
        <v>　</v>
      </c>
      <c r="AB82" s="29" t="str">
        <f t="shared" si="70"/>
        <v xml:space="preserve"> </v>
      </c>
      <c r="AC82" s="44">
        <f t="shared" si="50"/>
        <v>0</v>
      </c>
      <c r="AD82" s="29" t="str">
        <f t="shared" si="51"/>
        <v/>
      </c>
      <c r="AE82" s="29">
        <v>0</v>
      </c>
      <c r="AF82" s="29" t="str">
        <f t="shared" si="52"/>
        <v/>
      </c>
      <c r="AG82" s="29" t="str">
        <f t="shared" si="71"/>
        <v/>
      </c>
      <c r="AH82" s="29" t="str">
        <f t="shared" si="63"/>
        <v/>
      </c>
      <c r="AI82" s="29" t="str">
        <f t="shared" si="64"/>
        <v/>
      </c>
      <c r="AJ82" s="29" t="str">
        <f t="shared" si="72"/>
        <v/>
      </c>
      <c r="AK82" s="29" t="str">
        <f t="shared" si="73"/>
        <v/>
      </c>
      <c r="AL82" s="29" t="str">
        <f t="shared" si="55"/>
        <v/>
      </c>
      <c r="AM82" s="29" t="str">
        <f t="shared" si="56"/>
        <v/>
      </c>
      <c r="AN82" s="29" t="str">
        <f t="shared" si="57"/>
        <v/>
      </c>
      <c r="AO82" s="29" t="str">
        <f t="shared" si="58"/>
        <v/>
      </c>
      <c r="AP82" s="29" t="str">
        <f t="shared" si="59"/>
        <v>999:99.99</v>
      </c>
      <c r="AQ82" s="29" t="str">
        <f t="shared" si="60"/>
        <v>999:99.99</v>
      </c>
      <c r="AR82" s="29" t="str">
        <f t="shared" si="61"/>
        <v>999:99.99</v>
      </c>
      <c r="AS82" s="29" t="str">
        <f t="shared" si="62"/>
        <v>999:99.99</v>
      </c>
      <c r="AT82" s="3">
        <f t="shared" si="74"/>
        <v>0</v>
      </c>
      <c r="AU82" s="5">
        <f t="shared" si="76"/>
        <v>5</v>
      </c>
      <c r="AV82" s="5">
        <f t="shared" si="77"/>
        <v>5</v>
      </c>
      <c r="AW82" s="3" t="str">
        <f t="shared" si="75"/>
        <v>19000100</v>
      </c>
    </row>
    <row r="83" spans="1:49" ht="19.149999999999999" customHeight="1">
      <c r="A83" s="7" t="str">
        <f t="shared" si="65"/>
        <v/>
      </c>
      <c r="B83" s="109"/>
      <c r="C83" s="24"/>
      <c r="D83" s="59"/>
      <c r="E83" s="60"/>
      <c r="F83" s="60"/>
      <c r="G83" s="60"/>
      <c r="H83" s="60"/>
      <c r="I83" s="7" t="str">
        <f t="shared" si="66"/>
        <v/>
      </c>
      <c r="J83" s="61"/>
      <c r="K83" s="62"/>
      <c r="L83" s="61"/>
      <c r="M83" s="62"/>
      <c r="N83" s="61"/>
      <c r="O83" s="62"/>
      <c r="P83" s="61"/>
      <c r="Q83" s="62"/>
      <c r="R83" s="10"/>
      <c r="S83" s="44">
        <f t="shared" si="48"/>
        <v>0</v>
      </c>
      <c r="T83" s="44">
        <f t="shared" si="67"/>
        <v>0</v>
      </c>
      <c r="U83" s="44">
        <f t="shared" si="68"/>
        <v>0</v>
      </c>
      <c r="V83" s="44">
        <f t="shared" si="30"/>
        <v>0</v>
      </c>
      <c r="W83" s="44">
        <f t="shared" si="31"/>
        <v>0</v>
      </c>
      <c r="X83" s="44">
        <f t="shared" si="32"/>
        <v>0</v>
      </c>
      <c r="Y83" s="29">
        <f t="shared" si="47"/>
        <v>0</v>
      </c>
      <c r="Z83" s="29" t="str">
        <f t="shared" si="69"/>
        <v/>
      </c>
      <c r="AA83" s="29" t="str">
        <f t="shared" si="49"/>
        <v>　</v>
      </c>
      <c r="AB83" s="29" t="str">
        <f t="shared" si="70"/>
        <v xml:space="preserve"> </v>
      </c>
      <c r="AC83" s="44">
        <f t="shared" si="50"/>
        <v>0</v>
      </c>
      <c r="AD83" s="29" t="str">
        <f t="shared" si="51"/>
        <v/>
      </c>
      <c r="AE83" s="29">
        <v>0</v>
      </c>
      <c r="AF83" s="29" t="str">
        <f t="shared" si="52"/>
        <v/>
      </c>
      <c r="AG83" s="29" t="str">
        <f t="shared" si="71"/>
        <v/>
      </c>
      <c r="AH83" s="29" t="str">
        <f t="shared" si="63"/>
        <v/>
      </c>
      <c r="AI83" s="29" t="str">
        <f t="shared" si="64"/>
        <v/>
      </c>
      <c r="AJ83" s="29" t="str">
        <f t="shared" si="72"/>
        <v/>
      </c>
      <c r="AK83" s="29" t="str">
        <f t="shared" si="73"/>
        <v/>
      </c>
      <c r="AL83" s="29" t="str">
        <f t="shared" si="55"/>
        <v/>
      </c>
      <c r="AM83" s="29" t="str">
        <f t="shared" si="56"/>
        <v/>
      </c>
      <c r="AN83" s="29" t="str">
        <f t="shared" si="57"/>
        <v/>
      </c>
      <c r="AO83" s="29" t="str">
        <f t="shared" si="58"/>
        <v/>
      </c>
      <c r="AP83" s="29" t="str">
        <f t="shared" si="59"/>
        <v>999:99.99</v>
      </c>
      <c r="AQ83" s="29" t="str">
        <f t="shared" si="60"/>
        <v>999:99.99</v>
      </c>
      <c r="AR83" s="29" t="str">
        <f t="shared" si="61"/>
        <v>999:99.99</v>
      </c>
      <c r="AS83" s="29" t="str">
        <f t="shared" si="62"/>
        <v>999:99.99</v>
      </c>
      <c r="AT83" s="3">
        <f t="shared" si="74"/>
        <v>0</v>
      </c>
      <c r="AU83" s="5">
        <f t="shared" si="76"/>
        <v>6</v>
      </c>
      <c r="AV83" s="5">
        <f t="shared" si="77"/>
        <v>6</v>
      </c>
      <c r="AW83" s="3" t="str">
        <f t="shared" si="75"/>
        <v>19000100</v>
      </c>
    </row>
    <row r="84" spans="1:49" ht="19.149999999999999" customHeight="1">
      <c r="A84" s="7" t="str">
        <f t="shared" si="65"/>
        <v/>
      </c>
      <c r="B84" s="109"/>
      <c r="C84" s="24"/>
      <c r="D84" s="59"/>
      <c r="E84" s="60"/>
      <c r="F84" s="60"/>
      <c r="G84" s="60"/>
      <c r="H84" s="60"/>
      <c r="I84" s="7" t="str">
        <f t="shared" si="66"/>
        <v/>
      </c>
      <c r="J84" s="61"/>
      <c r="K84" s="62"/>
      <c r="L84" s="61"/>
      <c r="M84" s="62"/>
      <c r="N84" s="61"/>
      <c r="O84" s="62"/>
      <c r="P84" s="61"/>
      <c r="Q84" s="62"/>
      <c r="R84" s="10"/>
      <c r="S84" s="44">
        <f t="shared" si="48"/>
        <v>0</v>
      </c>
      <c r="T84" s="44">
        <f t="shared" si="67"/>
        <v>0</v>
      </c>
      <c r="U84" s="44">
        <f t="shared" si="68"/>
        <v>0</v>
      </c>
      <c r="V84" s="44">
        <f t="shared" si="30"/>
        <v>0</v>
      </c>
      <c r="W84" s="44">
        <f t="shared" si="31"/>
        <v>0</v>
      </c>
      <c r="X84" s="44">
        <f t="shared" si="32"/>
        <v>0</v>
      </c>
      <c r="Y84" s="29">
        <f t="shared" si="47"/>
        <v>0</v>
      </c>
      <c r="Z84" s="29" t="str">
        <f t="shared" si="69"/>
        <v/>
      </c>
      <c r="AA84" s="29" t="str">
        <f t="shared" si="49"/>
        <v>　</v>
      </c>
      <c r="AB84" s="29" t="str">
        <f t="shared" si="70"/>
        <v xml:space="preserve"> </v>
      </c>
      <c r="AC84" s="44">
        <f t="shared" si="50"/>
        <v>0</v>
      </c>
      <c r="AD84" s="29" t="str">
        <f t="shared" si="51"/>
        <v/>
      </c>
      <c r="AE84" s="29">
        <v>0</v>
      </c>
      <c r="AF84" s="29" t="str">
        <f t="shared" si="52"/>
        <v/>
      </c>
      <c r="AG84" s="29" t="str">
        <f t="shared" si="71"/>
        <v/>
      </c>
      <c r="AH84" s="29" t="str">
        <f t="shared" si="63"/>
        <v/>
      </c>
      <c r="AI84" s="29" t="str">
        <f t="shared" si="64"/>
        <v/>
      </c>
      <c r="AJ84" s="29" t="str">
        <f t="shared" si="72"/>
        <v/>
      </c>
      <c r="AK84" s="29" t="str">
        <f t="shared" si="73"/>
        <v/>
      </c>
      <c r="AL84" s="29" t="str">
        <f t="shared" si="55"/>
        <v/>
      </c>
      <c r="AM84" s="29" t="str">
        <f t="shared" si="56"/>
        <v/>
      </c>
      <c r="AN84" s="29" t="str">
        <f t="shared" si="57"/>
        <v/>
      </c>
      <c r="AO84" s="29" t="str">
        <f t="shared" si="58"/>
        <v/>
      </c>
      <c r="AP84" s="29" t="str">
        <f t="shared" si="59"/>
        <v>999:99.99</v>
      </c>
      <c r="AQ84" s="29" t="str">
        <f t="shared" si="60"/>
        <v>999:99.99</v>
      </c>
      <c r="AR84" s="29" t="str">
        <f t="shared" si="61"/>
        <v>999:99.99</v>
      </c>
      <c r="AS84" s="29" t="str">
        <f t="shared" si="62"/>
        <v>999:99.99</v>
      </c>
      <c r="AT84" s="3">
        <f t="shared" si="74"/>
        <v>0</v>
      </c>
      <c r="AU84" s="5">
        <f t="shared" si="76"/>
        <v>7</v>
      </c>
      <c r="AV84" s="5">
        <f t="shared" si="77"/>
        <v>7</v>
      </c>
      <c r="AW84" s="3" t="str">
        <f t="shared" si="75"/>
        <v>19000100</v>
      </c>
    </row>
    <row r="85" spans="1:49" ht="19.149999999999999" customHeight="1">
      <c r="A85" s="7" t="str">
        <f t="shared" si="65"/>
        <v/>
      </c>
      <c r="B85" s="109"/>
      <c r="C85" s="24"/>
      <c r="D85" s="59"/>
      <c r="E85" s="60"/>
      <c r="F85" s="60"/>
      <c r="G85" s="60"/>
      <c r="H85" s="60"/>
      <c r="I85" s="7" t="str">
        <f t="shared" si="66"/>
        <v/>
      </c>
      <c r="J85" s="61"/>
      <c r="K85" s="62"/>
      <c r="L85" s="61"/>
      <c r="M85" s="62"/>
      <c r="N85" s="61"/>
      <c r="O85" s="62"/>
      <c r="P85" s="61"/>
      <c r="Q85" s="62"/>
      <c r="R85" s="10"/>
      <c r="S85" s="44">
        <f t="shared" si="48"/>
        <v>0</v>
      </c>
      <c r="T85" s="44">
        <f t="shared" si="67"/>
        <v>0</v>
      </c>
      <c r="U85" s="44">
        <f t="shared" si="68"/>
        <v>0</v>
      </c>
      <c r="V85" s="44">
        <f t="shared" si="30"/>
        <v>0</v>
      </c>
      <c r="W85" s="44">
        <f t="shared" si="31"/>
        <v>0</v>
      </c>
      <c r="X85" s="44">
        <f t="shared" si="32"/>
        <v>0</v>
      </c>
      <c r="Y85" s="29">
        <f t="shared" si="47"/>
        <v>0</v>
      </c>
      <c r="Z85" s="29" t="str">
        <f t="shared" si="69"/>
        <v/>
      </c>
      <c r="AA85" s="29" t="str">
        <f t="shared" si="49"/>
        <v>　</v>
      </c>
      <c r="AB85" s="29" t="str">
        <f t="shared" si="70"/>
        <v xml:space="preserve"> </v>
      </c>
      <c r="AC85" s="44">
        <f t="shared" si="50"/>
        <v>0</v>
      </c>
      <c r="AD85" s="29" t="str">
        <f t="shared" si="51"/>
        <v/>
      </c>
      <c r="AE85" s="29">
        <v>0</v>
      </c>
      <c r="AF85" s="29" t="str">
        <f t="shared" si="52"/>
        <v/>
      </c>
      <c r="AG85" s="29" t="str">
        <f t="shared" si="71"/>
        <v/>
      </c>
      <c r="AH85" s="29" t="str">
        <f t="shared" si="63"/>
        <v/>
      </c>
      <c r="AI85" s="29" t="str">
        <f t="shared" si="64"/>
        <v/>
      </c>
      <c r="AJ85" s="29" t="str">
        <f t="shared" si="72"/>
        <v/>
      </c>
      <c r="AK85" s="29" t="str">
        <f t="shared" si="73"/>
        <v/>
      </c>
      <c r="AL85" s="29" t="str">
        <f t="shared" si="55"/>
        <v/>
      </c>
      <c r="AM85" s="29" t="str">
        <f t="shared" si="56"/>
        <v/>
      </c>
      <c r="AN85" s="29" t="str">
        <f t="shared" si="57"/>
        <v/>
      </c>
      <c r="AO85" s="29" t="str">
        <f t="shared" si="58"/>
        <v/>
      </c>
      <c r="AP85" s="29" t="str">
        <f t="shared" si="59"/>
        <v>999:99.99</v>
      </c>
      <c r="AQ85" s="29" t="str">
        <f t="shared" si="60"/>
        <v>999:99.99</v>
      </c>
      <c r="AR85" s="29" t="str">
        <f t="shared" si="61"/>
        <v>999:99.99</v>
      </c>
      <c r="AS85" s="29" t="str">
        <f t="shared" si="62"/>
        <v>999:99.99</v>
      </c>
      <c r="AT85" s="3">
        <f t="shared" si="74"/>
        <v>0</v>
      </c>
      <c r="AU85" s="5">
        <f t="shared" si="76"/>
        <v>8</v>
      </c>
      <c r="AV85" s="5">
        <f t="shared" si="77"/>
        <v>8</v>
      </c>
      <c r="AW85" s="3" t="str">
        <f t="shared" si="75"/>
        <v>19000100</v>
      </c>
    </row>
    <row r="86" spans="1:49" ht="19.149999999999999" customHeight="1">
      <c r="A86" s="7" t="str">
        <f t="shared" si="65"/>
        <v/>
      </c>
      <c r="B86" s="109"/>
      <c r="C86" s="24"/>
      <c r="D86" s="59"/>
      <c r="E86" s="60"/>
      <c r="F86" s="60"/>
      <c r="G86" s="60"/>
      <c r="H86" s="60"/>
      <c r="I86" s="7" t="str">
        <f t="shared" si="66"/>
        <v/>
      </c>
      <c r="J86" s="61"/>
      <c r="K86" s="62"/>
      <c r="L86" s="61"/>
      <c r="M86" s="62"/>
      <c r="N86" s="61"/>
      <c r="O86" s="62"/>
      <c r="P86" s="61"/>
      <c r="Q86" s="62"/>
      <c r="R86" s="10"/>
      <c r="S86" s="44">
        <f t="shared" si="48"/>
        <v>0</v>
      </c>
      <c r="T86" s="44">
        <f t="shared" si="67"/>
        <v>0</v>
      </c>
      <c r="U86" s="44">
        <f t="shared" si="68"/>
        <v>0</v>
      </c>
      <c r="V86" s="44">
        <f t="shared" si="30"/>
        <v>0</v>
      </c>
      <c r="W86" s="44">
        <f t="shared" si="31"/>
        <v>0</v>
      </c>
      <c r="X86" s="44">
        <f t="shared" si="32"/>
        <v>0</v>
      </c>
      <c r="Y86" s="29">
        <f t="shared" si="47"/>
        <v>0</v>
      </c>
      <c r="Z86" s="29" t="str">
        <f t="shared" si="69"/>
        <v/>
      </c>
      <c r="AA86" s="29" t="str">
        <f t="shared" si="49"/>
        <v>　</v>
      </c>
      <c r="AB86" s="29" t="str">
        <f t="shared" si="70"/>
        <v xml:space="preserve"> </v>
      </c>
      <c r="AC86" s="44">
        <f t="shared" si="50"/>
        <v>0</v>
      </c>
      <c r="AD86" s="29" t="str">
        <f t="shared" si="51"/>
        <v/>
      </c>
      <c r="AE86" s="29">
        <v>0</v>
      </c>
      <c r="AF86" s="29" t="str">
        <f t="shared" si="52"/>
        <v/>
      </c>
      <c r="AG86" s="29" t="str">
        <f t="shared" si="71"/>
        <v/>
      </c>
      <c r="AH86" s="29" t="str">
        <f t="shared" si="63"/>
        <v/>
      </c>
      <c r="AI86" s="29" t="str">
        <f t="shared" si="64"/>
        <v/>
      </c>
      <c r="AJ86" s="29" t="str">
        <f t="shared" si="72"/>
        <v/>
      </c>
      <c r="AK86" s="29" t="str">
        <f t="shared" si="73"/>
        <v/>
      </c>
      <c r="AL86" s="29" t="str">
        <f t="shared" si="55"/>
        <v/>
      </c>
      <c r="AM86" s="29" t="str">
        <f t="shared" si="56"/>
        <v/>
      </c>
      <c r="AN86" s="29" t="str">
        <f t="shared" si="57"/>
        <v/>
      </c>
      <c r="AO86" s="29" t="str">
        <f t="shared" si="58"/>
        <v/>
      </c>
      <c r="AP86" s="29" t="str">
        <f t="shared" si="59"/>
        <v>999:99.99</v>
      </c>
      <c r="AQ86" s="29" t="str">
        <f t="shared" si="60"/>
        <v>999:99.99</v>
      </c>
      <c r="AR86" s="29" t="str">
        <f t="shared" si="61"/>
        <v>999:99.99</v>
      </c>
      <c r="AS86" s="29" t="str">
        <f t="shared" si="62"/>
        <v>999:99.99</v>
      </c>
      <c r="AT86" s="3">
        <f t="shared" si="74"/>
        <v>0</v>
      </c>
      <c r="AU86" s="5">
        <f t="shared" si="76"/>
        <v>9</v>
      </c>
      <c r="AV86" s="5">
        <f t="shared" si="77"/>
        <v>9</v>
      </c>
      <c r="AW86" s="3" t="str">
        <f t="shared" si="75"/>
        <v>19000100</v>
      </c>
    </row>
    <row r="87" spans="1:49" ht="19.149999999999999" customHeight="1">
      <c r="A87" s="7" t="str">
        <f t="shared" si="65"/>
        <v/>
      </c>
      <c r="B87" s="109"/>
      <c r="C87" s="24"/>
      <c r="D87" s="59"/>
      <c r="E87" s="60"/>
      <c r="F87" s="60"/>
      <c r="G87" s="60"/>
      <c r="H87" s="60"/>
      <c r="I87" s="7" t="str">
        <f t="shared" si="66"/>
        <v/>
      </c>
      <c r="J87" s="61"/>
      <c r="K87" s="62"/>
      <c r="L87" s="61"/>
      <c r="M87" s="62"/>
      <c r="N87" s="61"/>
      <c r="O87" s="62"/>
      <c r="P87" s="61"/>
      <c r="Q87" s="62"/>
      <c r="R87" s="10"/>
      <c r="S87" s="44">
        <f t="shared" si="48"/>
        <v>0</v>
      </c>
      <c r="T87" s="44">
        <f t="shared" si="67"/>
        <v>0</v>
      </c>
      <c r="U87" s="44">
        <f t="shared" si="68"/>
        <v>0</v>
      </c>
      <c r="V87" s="44">
        <f t="shared" si="30"/>
        <v>0</v>
      </c>
      <c r="W87" s="44">
        <f t="shared" si="31"/>
        <v>0</v>
      </c>
      <c r="X87" s="44">
        <f t="shared" si="32"/>
        <v>0</v>
      </c>
      <c r="Y87" s="29">
        <f t="shared" si="47"/>
        <v>0</v>
      </c>
      <c r="Z87" s="29" t="str">
        <f t="shared" si="69"/>
        <v/>
      </c>
      <c r="AA87" s="29" t="str">
        <f t="shared" si="49"/>
        <v>　</v>
      </c>
      <c r="AB87" s="29" t="str">
        <f t="shared" si="70"/>
        <v xml:space="preserve"> </v>
      </c>
      <c r="AC87" s="44">
        <f t="shared" si="50"/>
        <v>0</v>
      </c>
      <c r="AD87" s="29" t="str">
        <f t="shared" si="51"/>
        <v/>
      </c>
      <c r="AE87" s="29">
        <v>0</v>
      </c>
      <c r="AF87" s="29" t="str">
        <f t="shared" si="52"/>
        <v/>
      </c>
      <c r="AG87" s="29" t="str">
        <f t="shared" si="71"/>
        <v/>
      </c>
      <c r="AH87" s="29" t="str">
        <f t="shared" si="63"/>
        <v/>
      </c>
      <c r="AI87" s="29" t="str">
        <f t="shared" si="64"/>
        <v/>
      </c>
      <c r="AJ87" s="29" t="str">
        <f t="shared" si="72"/>
        <v/>
      </c>
      <c r="AK87" s="29" t="str">
        <f t="shared" si="73"/>
        <v/>
      </c>
      <c r="AL87" s="29" t="str">
        <f t="shared" si="55"/>
        <v/>
      </c>
      <c r="AM87" s="29" t="str">
        <f t="shared" si="56"/>
        <v/>
      </c>
      <c r="AN87" s="29" t="str">
        <f t="shared" si="57"/>
        <v/>
      </c>
      <c r="AO87" s="29" t="str">
        <f t="shared" si="58"/>
        <v/>
      </c>
      <c r="AP87" s="29" t="str">
        <f t="shared" si="59"/>
        <v>999:99.99</v>
      </c>
      <c r="AQ87" s="29" t="str">
        <f t="shared" si="60"/>
        <v>999:99.99</v>
      </c>
      <c r="AR87" s="29" t="str">
        <f t="shared" si="61"/>
        <v>999:99.99</v>
      </c>
      <c r="AS87" s="29" t="str">
        <f t="shared" si="62"/>
        <v>999:99.99</v>
      </c>
      <c r="AT87" s="3">
        <f t="shared" si="74"/>
        <v>0</v>
      </c>
      <c r="AU87" s="5">
        <f t="shared" si="76"/>
        <v>10</v>
      </c>
      <c r="AV87" s="5">
        <f t="shared" si="77"/>
        <v>10</v>
      </c>
      <c r="AW87" s="3" t="str">
        <f t="shared" si="75"/>
        <v>19000100</v>
      </c>
    </row>
    <row r="88" spans="1:49" ht="19.149999999999999" customHeight="1">
      <c r="A88" s="7" t="str">
        <f t="shared" si="65"/>
        <v/>
      </c>
      <c r="B88" s="109"/>
      <c r="C88" s="24"/>
      <c r="D88" s="59"/>
      <c r="E88" s="60"/>
      <c r="F88" s="60"/>
      <c r="G88" s="60"/>
      <c r="H88" s="60"/>
      <c r="I88" s="7" t="str">
        <f t="shared" si="66"/>
        <v/>
      </c>
      <c r="J88" s="61"/>
      <c r="K88" s="62"/>
      <c r="L88" s="61"/>
      <c r="M88" s="62"/>
      <c r="N88" s="61"/>
      <c r="O88" s="62"/>
      <c r="P88" s="61"/>
      <c r="Q88" s="62"/>
      <c r="R88" s="10"/>
      <c r="S88" s="44">
        <f t="shared" si="48"/>
        <v>0</v>
      </c>
      <c r="T88" s="44">
        <f t="shared" si="67"/>
        <v>0</v>
      </c>
      <c r="U88" s="44">
        <f t="shared" si="68"/>
        <v>0</v>
      </c>
      <c r="V88" s="44">
        <f t="shared" si="30"/>
        <v>0</v>
      </c>
      <c r="W88" s="44">
        <f t="shared" si="31"/>
        <v>0</v>
      </c>
      <c r="X88" s="44">
        <f t="shared" si="32"/>
        <v>0</v>
      </c>
      <c r="Y88" s="29">
        <f t="shared" si="47"/>
        <v>0</v>
      </c>
      <c r="Z88" s="29" t="str">
        <f t="shared" si="69"/>
        <v/>
      </c>
      <c r="AA88" s="29" t="str">
        <f t="shared" si="49"/>
        <v>　</v>
      </c>
      <c r="AB88" s="29" t="str">
        <f t="shared" si="70"/>
        <v xml:space="preserve"> </v>
      </c>
      <c r="AC88" s="44">
        <f t="shared" si="50"/>
        <v>0</v>
      </c>
      <c r="AD88" s="29" t="str">
        <f t="shared" si="51"/>
        <v/>
      </c>
      <c r="AE88" s="29">
        <v>0</v>
      </c>
      <c r="AF88" s="29" t="str">
        <f t="shared" si="52"/>
        <v/>
      </c>
      <c r="AG88" s="29" t="str">
        <f t="shared" si="71"/>
        <v/>
      </c>
      <c r="AH88" s="29" t="str">
        <f t="shared" si="63"/>
        <v/>
      </c>
      <c r="AI88" s="29" t="str">
        <f t="shared" si="64"/>
        <v/>
      </c>
      <c r="AJ88" s="29" t="str">
        <f t="shared" si="72"/>
        <v/>
      </c>
      <c r="AK88" s="29" t="str">
        <f t="shared" si="73"/>
        <v/>
      </c>
      <c r="AL88" s="29" t="str">
        <f t="shared" si="55"/>
        <v/>
      </c>
      <c r="AM88" s="29" t="str">
        <f t="shared" si="56"/>
        <v/>
      </c>
      <c r="AN88" s="29" t="str">
        <f t="shared" si="57"/>
        <v/>
      </c>
      <c r="AO88" s="29" t="str">
        <f t="shared" si="58"/>
        <v/>
      </c>
      <c r="AP88" s="29" t="str">
        <f t="shared" si="59"/>
        <v>999:99.99</v>
      </c>
      <c r="AQ88" s="29" t="str">
        <f t="shared" si="60"/>
        <v>999:99.99</v>
      </c>
      <c r="AR88" s="29" t="str">
        <f t="shared" si="61"/>
        <v>999:99.99</v>
      </c>
      <c r="AS88" s="29" t="str">
        <f t="shared" si="62"/>
        <v>999:99.99</v>
      </c>
      <c r="AT88" s="3">
        <f t="shared" si="74"/>
        <v>0</v>
      </c>
      <c r="AU88" s="5">
        <f t="shared" si="76"/>
        <v>11</v>
      </c>
      <c r="AV88" s="5">
        <f t="shared" si="77"/>
        <v>11</v>
      </c>
      <c r="AW88" s="3" t="str">
        <f t="shared" si="75"/>
        <v>19000100</v>
      </c>
    </row>
    <row r="89" spans="1:49" ht="19.149999999999999" customHeight="1">
      <c r="A89" s="7" t="str">
        <f t="shared" si="65"/>
        <v/>
      </c>
      <c r="B89" s="109"/>
      <c r="C89" s="24"/>
      <c r="D89" s="59"/>
      <c r="E89" s="60"/>
      <c r="F89" s="60"/>
      <c r="G89" s="60"/>
      <c r="H89" s="60"/>
      <c r="I89" s="7" t="str">
        <f t="shared" si="66"/>
        <v/>
      </c>
      <c r="J89" s="61"/>
      <c r="K89" s="62"/>
      <c r="L89" s="61"/>
      <c r="M89" s="62"/>
      <c r="N89" s="61"/>
      <c r="O89" s="62"/>
      <c r="P89" s="61"/>
      <c r="Q89" s="62"/>
      <c r="R89" s="10"/>
      <c r="S89" s="44">
        <f t="shared" si="48"/>
        <v>0</v>
      </c>
      <c r="T89" s="44">
        <f t="shared" si="67"/>
        <v>0</v>
      </c>
      <c r="U89" s="44">
        <f t="shared" si="68"/>
        <v>0</v>
      </c>
      <c r="V89" s="44">
        <f t="shared" si="30"/>
        <v>0</v>
      </c>
      <c r="W89" s="44">
        <f t="shared" si="31"/>
        <v>0</v>
      </c>
      <c r="X89" s="44">
        <f t="shared" si="32"/>
        <v>0</v>
      </c>
      <c r="Y89" s="29">
        <f t="shared" si="47"/>
        <v>0</v>
      </c>
      <c r="Z89" s="29" t="str">
        <f t="shared" si="69"/>
        <v/>
      </c>
      <c r="AA89" s="29" t="str">
        <f t="shared" si="49"/>
        <v>　</v>
      </c>
      <c r="AB89" s="29" t="str">
        <f t="shared" si="70"/>
        <v xml:space="preserve"> </v>
      </c>
      <c r="AC89" s="44">
        <f t="shared" si="50"/>
        <v>0</v>
      </c>
      <c r="AD89" s="29" t="str">
        <f t="shared" si="51"/>
        <v/>
      </c>
      <c r="AE89" s="29">
        <v>0</v>
      </c>
      <c r="AF89" s="29" t="str">
        <f t="shared" si="52"/>
        <v/>
      </c>
      <c r="AG89" s="29" t="str">
        <f t="shared" si="71"/>
        <v/>
      </c>
      <c r="AH89" s="29" t="str">
        <f t="shared" si="63"/>
        <v/>
      </c>
      <c r="AI89" s="29" t="str">
        <f t="shared" si="64"/>
        <v/>
      </c>
      <c r="AJ89" s="29" t="str">
        <f t="shared" si="72"/>
        <v/>
      </c>
      <c r="AK89" s="29" t="str">
        <f t="shared" si="73"/>
        <v/>
      </c>
      <c r="AL89" s="29" t="str">
        <f t="shared" si="55"/>
        <v/>
      </c>
      <c r="AM89" s="29" t="str">
        <f t="shared" si="56"/>
        <v/>
      </c>
      <c r="AN89" s="29" t="str">
        <f t="shared" si="57"/>
        <v/>
      </c>
      <c r="AO89" s="29" t="str">
        <f t="shared" si="58"/>
        <v/>
      </c>
      <c r="AP89" s="29" t="str">
        <f t="shared" si="59"/>
        <v>999:99.99</v>
      </c>
      <c r="AQ89" s="29" t="str">
        <f t="shared" si="60"/>
        <v>999:99.99</v>
      </c>
      <c r="AR89" s="29" t="str">
        <f t="shared" si="61"/>
        <v>999:99.99</v>
      </c>
      <c r="AS89" s="29" t="str">
        <f t="shared" si="62"/>
        <v>999:99.99</v>
      </c>
      <c r="AT89" s="3">
        <f t="shared" si="74"/>
        <v>0</v>
      </c>
      <c r="AU89" s="5">
        <f t="shared" si="76"/>
        <v>12</v>
      </c>
      <c r="AV89" s="5">
        <f t="shared" si="77"/>
        <v>12</v>
      </c>
      <c r="AW89" s="3" t="str">
        <f t="shared" si="75"/>
        <v>19000100</v>
      </c>
    </row>
    <row r="90" spans="1:49" ht="19.149999999999999" customHeight="1">
      <c r="A90" s="7" t="str">
        <f t="shared" si="65"/>
        <v/>
      </c>
      <c r="B90" s="109"/>
      <c r="C90" s="24"/>
      <c r="D90" s="59"/>
      <c r="E90" s="60"/>
      <c r="F90" s="60"/>
      <c r="G90" s="60"/>
      <c r="H90" s="60"/>
      <c r="I90" s="7" t="str">
        <f t="shared" si="66"/>
        <v/>
      </c>
      <c r="J90" s="61"/>
      <c r="K90" s="62"/>
      <c r="L90" s="61"/>
      <c r="M90" s="62"/>
      <c r="N90" s="61"/>
      <c r="O90" s="62"/>
      <c r="P90" s="61"/>
      <c r="Q90" s="62"/>
      <c r="R90" s="10"/>
      <c r="S90" s="44">
        <f t="shared" si="48"/>
        <v>0</v>
      </c>
      <c r="T90" s="44">
        <f t="shared" si="67"/>
        <v>0</v>
      </c>
      <c r="U90" s="44">
        <f t="shared" si="68"/>
        <v>0</v>
      </c>
      <c r="V90" s="44">
        <f t="shared" si="30"/>
        <v>0</v>
      </c>
      <c r="W90" s="44">
        <f t="shared" si="31"/>
        <v>0</v>
      </c>
      <c r="X90" s="44">
        <f t="shared" si="32"/>
        <v>0</v>
      </c>
      <c r="Y90" s="29">
        <f t="shared" si="47"/>
        <v>0</v>
      </c>
      <c r="Z90" s="29" t="str">
        <f t="shared" si="69"/>
        <v/>
      </c>
      <c r="AA90" s="29" t="str">
        <f t="shared" si="49"/>
        <v>　</v>
      </c>
      <c r="AB90" s="29" t="str">
        <f t="shared" si="70"/>
        <v xml:space="preserve"> </v>
      </c>
      <c r="AC90" s="44">
        <f t="shared" si="50"/>
        <v>0</v>
      </c>
      <c r="AD90" s="29" t="str">
        <f t="shared" si="51"/>
        <v/>
      </c>
      <c r="AE90" s="29">
        <v>0</v>
      </c>
      <c r="AF90" s="29" t="str">
        <f t="shared" si="52"/>
        <v/>
      </c>
      <c r="AG90" s="29" t="str">
        <f t="shared" si="71"/>
        <v/>
      </c>
      <c r="AH90" s="29" t="str">
        <f t="shared" si="63"/>
        <v/>
      </c>
      <c r="AI90" s="29" t="str">
        <f t="shared" si="64"/>
        <v/>
      </c>
      <c r="AJ90" s="29" t="str">
        <f t="shared" si="72"/>
        <v/>
      </c>
      <c r="AK90" s="29" t="str">
        <f t="shared" si="73"/>
        <v/>
      </c>
      <c r="AL90" s="29" t="str">
        <f t="shared" si="55"/>
        <v/>
      </c>
      <c r="AM90" s="29" t="str">
        <f t="shared" si="56"/>
        <v/>
      </c>
      <c r="AN90" s="29" t="str">
        <f t="shared" si="57"/>
        <v/>
      </c>
      <c r="AO90" s="29" t="str">
        <f t="shared" si="58"/>
        <v/>
      </c>
      <c r="AP90" s="29" t="str">
        <f t="shared" si="59"/>
        <v>999:99.99</v>
      </c>
      <c r="AQ90" s="29" t="str">
        <f t="shared" si="60"/>
        <v>999:99.99</v>
      </c>
      <c r="AR90" s="29" t="str">
        <f t="shared" si="61"/>
        <v>999:99.99</v>
      </c>
      <c r="AS90" s="29" t="str">
        <f t="shared" si="62"/>
        <v>999:99.99</v>
      </c>
      <c r="AT90" s="3">
        <f t="shared" si="74"/>
        <v>0</v>
      </c>
      <c r="AU90" s="5">
        <f t="shared" si="76"/>
        <v>13</v>
      </c>
      <c r="AV90" s="5">
        <f t="shared" si="77"/>
        <v>13</v>
      </c>
      <c r="AW90" s="3" t="str">
        <f t="shared" si="75"/>
        <v>19000100</v>
      </c>
    </row>
    <row r="91" spans="1:49" ht="19.149999999999999" customHeight="1">
      <c r="A91" s="7" t="str">
        <f t="shared" si="65"/>
        <v/>
      </c>
      <c r="B91" s="109"/>
      <c r="C91" s="24"/>
      <c r="D91" s="59"/>
      <c r="E91" s="60"/>
      <c r="F91" s="60"/>
      <c r="G91" s="60"/>
      <c r="H91" s="60"/>
      <c r="I91" s="7" t="str">
        <f t="shared" si="66"/>
        <v/>
      </c>
      <c r="J91" s="61"/>
      <c r="K91" s="62"/>
      <c r="L91" s="61"/>
      <c r="M91" s="62"/>
      <c r="N91" s="61"/>
      <c r="O91" s="62"/>
      <c r="P91" s="61"/>
      <c r="Q91" s="62"/>
      <c r="R91" s="10"/>
      <c r="S91" s="44">
        <f t="shared" si="48"/>
        <v>0</v>
      </c>
      <c r="T91" s="44">
        <f t="shared" si="67"/>
        <v>0</v>
      </c>
      <c r="U91" s="44">
        <f t="shared" si="68"/>
        <v>0</v>
      </c>
      <c r="V91" s="44">
        <f t="shared" si="30"/>
        <v>0</v>
      </c>
      <c r="W91" s="44">
        <f t="shared" si="31"/>
        <v>0</v>
      </c>
      <c r="X91" s="44">
        <f t="shared" si="32"/>
        <v>0</v>
      </c>
      <c r="Y91" s="29">
        <f t="shared" si="47"/>
        <v>0</v>
      </c>
      <c r="Z91" s="29" t="str">
        <f t="shared" si="69"/>
        <v/>
      </c>
      <c r="AA91" s="29" t="str">
        <f t="shared" si="49"/>
        <v>　</v>
      </c>
      <c r="AB91" s="29" t="str">
        <f t="shared" si="70"/>
        <v xml:space="preserve"> </v>
      </c>
      <c r="AC91" s="44">
        <f t="shared" si="50"/>
        <v>0</v>
      </c>
      <c r="AD91" s="29" t="str">
        <f t="shared" si="51"/>
        <v/>
      </c>
      <c r="AE91" s="29">
        <v>0</v>
      </c>
      <c r="AF91" s="29" t="str">
        <f t="shared" si="52"/>
        <v/>
      </c>
      <c r="AG91" s="29" t="str">
        <f t="shared" si="71"/>
        <v/>
      </c>
      <c r="AH91" s="29" t="str">
        <f t="shared" si="63"/>
        <v/>
      </c>
      <c r="AI91" s="29" t="str">
        <f t="shared" si="64"/>
        <v/>
      </c>
      <c r="AJ91" s="29" t="str">
        <f t="shared" si="72"/>
        <v/>
      </c>
      <c r="AK91" s="29" t="str">
        <f t="shared" si="73"/>
        <v/>
      </c>
      <c r="AL91" s="29" t="str">
        <f t="shared" si="55"/>
        <v/>
      </c>
      <c r="AM91" s="29" t="str">
        <f t="shared" si="56"/>
        <v/>
      </c>
      <c r="AN91" s="29" t="str">
        <f t="shared" si="57"/>
        <v/>
      </c>
      <c r="AO91" s="29" t="str">
        <f t="shared" si="58"/>
        <v/>
      </c>
      <c r="AP91" s="29" t="str">
        <f t="shared" si="59"/>
        <v>999:99.99</v>
      </c>
      <c r="AQ91" s="29" t="str">
        <f t="shared" si="60"/>
        <v>999:99.99</v>
      </c>
      <c r="AR91" s="29" t="str">
        <f t="shared" si="61"/>
        <v>999:99.99</v>
      </c>
      <c r="AS91" s="29" t="str">
        <f t="shared" si="62"/>
        <v>999:99.99</v>
      </c>
      <c r="AT91" s="3">
        <f t="shared" si="74"/>
        <v>0</v>
      </c>
      <c r="AU91" s="5">
        <f t="shared" si="76"/>
        <v>14</v>
      </c>
      <c r="AV91" s="5">
        <f t="shared" si="77"/>
        <v>14</v>
      </c>
      <c r="AW91" s="3" t="str">
        <f t="shared" si="75"/>
        <v>19000100</v>
      </c>
    </row>
    <row r="92" spans="1:49" ht="19.149999999999999" customHeight="1">
      <c r="A92" s="7" t="str">
        <f t="shared" si="65"/>
        <v/>
      </c>
      <c r="B92" s="109"/>
      <c r="C92" s="24"/>
      <c r="D92" s="59"/>
      <c r="E92" s="60"/>
      <c r="F92" s="60"/>
      <c r="G92" s="60"/>
      <c r="H92" s="60"/>
      <c r="I92" s="7" t="str">
        <f t="shared" si="66"/>
        <v/>
      </c>
      <c r="J92" s="61"/>
      <c r="K92" s="62"/>
      <c r="L92" s="61"/>
      <c r="M92" s="62"/>
      <c r="N92" s="61"/>
      <c r="O92" s="62"/>
      <c r="P92" s="61"/>
      <c r="Q92" s="62"/>
      <c r="R92" s="10"/>
      <c r="S92" s="44">
        <f t="shared" si="48"/>
        <v>0</v>
      </c>
      <c r="T92" s="44">
        <f t="shared" si="67"/>
        <v>0</v>
      </c>
      <c r="U92" s="44">
        <f t="shared" si="68"/>
        <v>0</v>
      </c>
      <c r="V92" s="44">
        <f t="shared" si="30"/>
        <v>0</v>
      </c>
      <c r="W92" s="44">
        <f t="shared" si="31"/>
        <v>0</v>
      </c>
      <c r="X92" s="44">
        <f t="shared" si="32"/>
        <v>0</v>
      </c>
      <c r="Y92" s="29">
        <f t="shared" si="47"/>
        <v>0</v>
      </c>
      <c r="Z92" s="29" t="str">
        <f t="shared" si="69"/>
        <v/>
      </c>
      <c r="AA92" s="29" t="str">
        <f t="shared" si="49"/>
        <v>　</v>
      </c>
      <c r="AB92" s="29" t="str">
        <f t="shared" si="70"/>
        <v xml:space="preserve"> </v>
      </c>
      <c r="AC92" s="44">
        <f t="shared" si="50"/>
        <v>0</v>
      </c>
      <c r="AD92" s="29" t="str">
        <f t="shared" si="51"/>
        <v/>
      </c>
      <c r="AE92" s="29">
        <v>0</v>
      </c>
      <c r="AF92" s="29" t="str">
        <f t="shared" si="52"/>
        <v/>
      </c>
      <c r="AG92" s="29" t="str">
        <f t="shared" si="71"/>
        <v/>
      </c>
      <c r="AH92" s="29" t="str">
        <f t="shared" si="63"/>
        <v/>
      </c>
      <c r="AI92" s="29" t="str">
        <f t="shared" si="64"/>
        <v/>
      </c>
      <c r="AJ92" s="29" t="str">
        <f t="shared" si="72"/>
        <v/>
      </c>
      <c r="AK92" s="29" t="str">
        <f t="shared" si="73"/>
        <v/>
      </c>
      <c r="AL92" s="29" t="str">
        <f t="shared" si="55"/>
        <v/>
      </c>
      <c r="AM92" s="29" t="str">
        <f t="shared" si="56"/>
        <v/>
      </c>
      <c r="AN92" s="29" t="str">
        <f t="shared" si="57"/>
        <v/>
      </c>
      <c r="AO92" s="29" t="str">
        <f t="shared" si="58"/>
        <v/>
      </c>
      <c r="AP92" s="29" t="str">
        <f t="shared" si="59"/>
        <v>999:99.99</v>
      </c>
      <c r="AQ92" s="29" t="str">
        <f t="shared" si="60"/>
        <v>999:99.99</v>
      </c>
      <c r="AR92" s="29" t="str">
        <f t="shared" si="61"/>
        <v>999:99.99</v>
      </c>
      <c r="AS92" s="29" t="str">
        <f t="shared" si="62"/>
        <v>999:99.99</v>
      </c>
      <c r="AT92" s="3">
        <f t="shared" si="74"/>
        <v>0</v>
      </c>
      <c r="AU92" s="5">
        <f t="shared" si="76"/>
        <v>15</v>
      </c>
      <c r="AV92" s="5">
        <f t="shared" si="77"/>
        <v>15</v>
      </c>
      <c r="AW92" s="3" t="str">
        <f t="shared" si="75"/>
        <v>19000100</v>
      </c>
    </row>
    <row r="93" spans="1:49" ht="19.149999999999999" customHeight="1">
      <c r="A93" s="7" t="str">
        <f t="shared" si="65"/>
        <v/>
      </c>
      <c r="B93" s="109"/>
      <c r="C93" s="24"/>
      <c r="D93" s="59"/>
      <c r="E93" s="60"/>
      <c r="F93" s="60"/>
      <c r="G93" s="60"/>
      <c r="H93" s="60"/>
      <c r="I93" s="7" t="str">
        <f t="shared" si="66"/>
        <v/>
      </c>
      <c r="J93" s="61"/>
      <c r="K93" s="62"/>
      <c r="L93" s="61"/>
      <c r="M93" s="62"/>
      <c r="N93" s="61"/>
      <c r="O93" s="62"/>
      <c r="P93" s="61"/>
      <c r="Q93" s="62"/>
      <c r="R93" s="10"/>
      <c r="S93" s="44">
        <f t="shared" si="48"/>
        <v>0</v>
      </c>
      <c r="T93" s="44">
        <f t="shared" si="67"/>
        <v>0</v>
      </c>
      <c r="U93" s="44">
        <f t="shared" si="68"/>
        <v>0</v>
      </c>
      <c r="V93" s="44">
        <f t="shared" si="30"/>
        <v>0</v>
      </c>
      <c r="W93" s="44">
        <f t="shared" si="31"/>
        <v>0</v>
      </c>
      <c r="X93" s="44">
        <f t="shared" si="32"/>
        <v>0</v>
      </c>
      <c r="Y93" s="29">
        <f t="shared" si="47"/>
        <v>0</v>
      </c>
      <c r="Z93" s="29" t="str">
        <f t="shared" si="69"/>
        <v/>
      </c>
      <c r="AA93" s="29" t="str">
        <f t="shared" si="49"/>
        <v>　</v>
      </c>
      <c r="AB93" s="29" t="str">
        <f t="shared" si="70"/>
        <v xml:space="preserve"> </v>
      </c>
      <c r="AC93" s="44">
        <f t="shared" si="50"/>
        <v>0</v>
      </c>
      <c r="AD93" s="29" t="str">
        <f t="shared" si="51"/>
        <v/>
      </c>
      <c r="AE93" s="29">
        <v>0</v>
      </c>
      <c r="AF93" s="29" t="str">
        <f t="shared" si="52"/>
        <v/>
      </c>
      <c r="AG93" s="29" t="str">
        <f t="shared" si="71"/>
        <v/>
      </c>
      <c r="AH93" s="29" t="str">
        <f t="shared" si="63"/>
        <v/>
      </c>
      <c r="AI93" s="29" t="str">
        <f t="shared" si="64"/>
        <v/>
      </c>
      <c r="AJ93" s="29" t="str">
        <f t="shared" si="72"/>
        <v/>
      </c>
      <c r="AK93" s="29" t="str">
        <f t="shared" si="73"/>
        <v/>
      </c>
      <c r="AL93" s="29" t="str">
        <f t="shared" si="55"/>
        <v/>
      </c>
      <c r="AM93" s="29" t="str">
        <f t="shared" si="56"/>
        <v/>
      </c>
      <c r="AN93" s="29" t="str">
        <f t="shared" si="57"/>
        <v/>
      </c>
      <c r="AO93" s="29" t="str">
        <f t="shared" si="58"/>
        <v/>
      </c>
      <c r="AP93" s="29" t="str">
        <f t="shared" si="59"/>
        <v>999:99.99</v>
      </c>
      <c r="AQ93" s="29" t="str">
        <f t="shared" si="60"/>
        <v>999:99.99</v>
      </c>
      <c r="AR93" s="29" t="str">
        <f t="shared" si="61"/>
        <v>999:99.99</v>
      </c>
      <c r="AS93" s="29" t="str">
        <f t="shared" si="62"/>
        <v>999:99.99</v>
      </c>
      <c r="AT93" s="3">
        <f t="shared" si="74"/>
        <v>0</v>
      </c>
      <c r="AU93" s="5">
        <f t="shared" si="76"/>
        <v>16</v>
      </c>
      <c r="AV93" s="5">
        <f t="shared" si="77"/>
        <v>16</v>
      </c>
      <c r="AW93" s="3" t="str">
        <f t="shared" si="75"/>
        <v>19000100</v>
      </c>
    </row>
    <row r="94" spans="1:49" ht="19.149999999999999" customHeight="1">
      <c r="A94" s="7" t="str">
        <f t="shared" si="65"/>
        <v/>
      </c>
      <c r="B94" s="109"/>
      <c r="C94" s="24"/>
      <c r="D94" s="59"/>
      <c r="E94" s="60"/>
      <c r="F94" s="60"/>
      <c r="G94" s="60"/>
      <c r="H94" s="60"/>
      <c r="I94" s="7" t="str">
        <f t="shared" si="66"/>
        <v/>
      </c>
      <c r="J94" s="61"/>
      <c r="K94" s="62"/>
      <c r="L94" s="61"/>
      <c r="M94" s="62"/>
      <c r="N94" s="61"/>
      <c r="O94" s="62"/>
      <c r="P94" s="61"/>
      <c r="Q94" s="62"/>
      <c r="R94" s="10"/>
      <c r="S94" s="44">
        <f t="shared" si="48"/>
        <v>0</v>
      </c>
      <c r="T94" s="44">
        <f t="shared" si="67"/>
        <v>0</v>
      </c>
      <c r="U94" s="44">
        <f t="shared" si="68"/>
        <v>0</v>
      </c>
      <c r="V94" s="44">
        <f t="shared" si="30"/>
        <v>0</v>
      </c>
      <c r="W94" s="44">
        <f t="shared" si="31"/>
        <v>0</v>
      </c>
      <c r="X94" s="44">
        <f t="shared" si="32"/>
        <v>0</v>
      </c>
      <c r="Y94" s="29">
        <f t="shared" si="47"/>
        <v>0</v>
      </c>
      <c r="Z94" s="29" t="str">
        <f t="shared" si="69"/>
        <v/>
      </c>
      <c r="AA94" s="29" t="str">
        <f t="shared" si="49"/>
        <v>　</v>
      </c>
      <c r="AB94" s="29" t="str">
        <f t="shared" si="70"/>
        <v xml:space="preserve"> </v>
      </c>
      <c r="AC94" s="44">
        <f t="shared" si="50"/>
        <v>0</v>
      </c>
      <c r="AD94" s="29" t="str">
        <f t="shared" si="51"/>
        <v/>
      </c>
      <c r="AE94" s="29">
        <v>0</v>
      </c>
      <c r="AF94" s="29" t="str">
        <f t="shared" si="52"/>
        <v/>
      </c>
      <c r="AG94" s="29" t="str">
        <f t="shared" si="71"/>
        <v/>
      </c>
      <c r="AH94" s="29" t="str">
        <f t="shared" si="63"/>
        <v/>
      </c>
      <c r="AI94" s="29" t="str">
        <f t="shared" si="64"/>
        <v/>
      </c>
      <c r="AJ94" s="29" t="str">
        <f t="shared" si="72"/>
        <v/>
      </c>
      <c r="AK94" s="29" t="str">
        <f t="shared" si="73"/>
        <v/>
      </c>
      <c r="AL94" s="29" t="str">
        <f t="shared" si="55"/>
        <v/>
      </c>
      <c r="AM94" s="29" t="str">
        <f t="shared" si="56"/>
        <v/>
      </c>
      <c r="AN94" s="29" t="str">
        <f t="shared" si="57"/>
        <v/>
      </c>
      <c r="AO94" s="29" t="str">
        <f t="shared" si="58"/>
        <v/>
      </c>
      <c r="AP94" s="29" t="str">
        <f t="shared" si="59"/>
        <v>999:99.99</v>
      </c>
      <c r="AQ94" s="29" t="str">
        <f t="shared" si="60"/>
        <v>999:99.99</v>
      </c>
      <c r="AR94" s="29" t="str">
        <f t="shared" si="61"/>
        <v>999:99.99</v>
      </c>
      <c r="AS94" s="29" t="str">
        <f t="shared" si="62"/>
        <v>999:99.99</v>
      </c>
      <c r="AT94" s="3">
        <f t="shared" si="74"/>
        <v>0</v>
      </c>
      <c r="AU94" s="5">
        <f t="shared" si="76"/>
        <v>17</v>
      </c>
      <c r="AV94" s="5">
        <f t="shared" si="77"/>
        <v>17</v>
      </c>
      <c r="AW94" s="3" t="str">
        <f t="shared" si="75"/>
        <v>19000100</v>
      </c>
    </row>
    <row r="95" spans="1:49" ht="19.149999999999999" customHeight="1">
      <c r="A95" s="7" t="str">
        <f t="shared" si="65"/>
        <v/>
      </c>
      <c r="B95" s="109"/>
      <c r="C95" s="24"/>
      <c r="D95" s="59"/>
      <c r="E95" s="60"/>
      <c r="F95" s="60"/>
      <c r="G95" s="60"/>
      <c r="H95" s="60"/>
      <c r="I95" s="7" t="str">
        <f t="shared" si="66"/>
        <v/>
      </c>
      <c r="J95" s="61"/>
      <c r="K95" s="62"/>
      <c r="L95" s="61"/>
      <c r="M95" s="62"/>
      <c r="N95" s="61"/>
      <c r="O95" s="62"/>
      <c r="P95" s="61"/>
      <c r="Q95" s="62"/>
      <c r="R95" s="10"/>
      <c r="S95" s="44">
        <f t="shared" si="48"/>
        <v>0</v>
      </c>
      <c r="T95" s="44">
        <f t="shared" si="67"/>
        <v>0</v>
      </c>
      <c r="U95" s="44">
        <f t="shared" si="68"/>
        <v>0</v>
      </c>
      <c r="V95" s="44">
        <f t="shared" si="30"/>
        <v>0</v>
      </c>
      <c r="W95" s="44">
        <f t="shared" si="31"/>
        <v>0</v>
      </c>
      <c r="X95" s="44">
        <f t="shared" si="32"/>
        <v>0</v>
      </c>
      <c r="Y95" s="29">
        <f t="shared" si="47"/>
        <v>0</v>
      </c>
      <c r="Z95" s="29" t="str">
        <f t="shared" si="69"/>
        <v/>
      </c>
      <c r="AA95" s="29" t="str">
        <f t="shared" si="49"/>
        <v>　</v>
      </c>
      <c r="AB95" s="29" t="str">
        <f t="shared" si="70"/>
        <v xml:space="preserve"> </v>
      </c>
      <c r="AC95" s="44">
        <f t="shared" si="50"/>
        <v>0</v>
      </c>
      <c r="AD95" s="29" t="str">
        <f t="shared" si="51"/>
        <v/>
      </c>
      <c r="AE95" s="29">
        <v>0</v>
      </c>
      <c r="AF95" s="29" t="str">
        <f t="shared" si="52"/>
        <v/>
      </c>
      <c r="AG95" s="29" t="str">
        <f t="shared" si="71"/>
        <v/>
      </c>
      <c r="AH95" s="29" t="str">
        <f t="shared" si="63"/>
        <v/>
      </c>
      <c r="AI95" s="29" t="str">
        <f t="shared" si="64"/>
        <v/>
      </c>
      <c r="AJ95" s="29" t="str">
        <f t="shared" si="72"/>
        <v/>
      </c>
      <c r="AK95" s="29" t="str">
        <f t="shared" si="73"/>
        <v/>
      </c>
      <c r="AL95" s="29" t="str">
        <f t="shared" si="55"/>
        <v/>
      </c>
      <c r="AM95" s="29" t="str">
        <f t="shared" si="56"/>
        <v/>
      </c>
      <c r="AN95" s="29" t="str">
        <f t="shared" si="57"/>
        <v/>
      </c>
      <c r="AO95" s="29" t="str">
        <f t="shared" si="58"/>
        <v/>
      </c>
      <c r="AP95" s="29" t="str">
        <f t="shared" si="59"/>
        <v>999:99.99</v>
      </c>
      <c r="AQ95" s="29" t="str">
        <f t="shared" si="60"/>
        <v>999:99.99</v>
      </c>
      <c r="AR95" s="29" t="str">
        <f t="shared" si="61"/>
        <v>999:99.99</v>
      </c>
      <c r="AS95" s="29" t="str">
        <f t="shared" si="62"/>
        <v>999:99.99</v>
      </c>
      <c r="AT95" s="3">
        <f t="shared" si="74"/>
        <v>0</v>
      </c>
      <c r="AU95" s="5">
        <f t="shared" si="76"/>
        <v>18</v>
      </c>
      <c r="AV95" s="5">
        <f t="shared" si="77"/>
        <v>18</v>
      </c>
      <c r="AW95" s="3" t="str">
        <f t="shared" si="75"/>
        <v>19000100</v>
      </c>
    </row>
    <row r="96" spans="1:49" ht="19.149999999999999" customHeight="1">
      <c r="A96" s="7" t="str">
        <f t="shared" si="65"/>
        <v/>
      </c>
      <c r="B96" s="109"/>
      <c r="C96" s="24"/>
      <c r="D96" s="59"/>
      <c r="E96" s="60"/>
      <c r="F96" s="60"/>
      <c r="G96" s="60"/>
      <c r="H96" s="60"/>
      <c r="I96" s="7" t="str">
        <f t="shared" si="66"/>
        <v/>
      </c>
      <c r="J96" s="61"/>
      <c r="K96" s="62"/>
      <c r="L96" s="61"/>
      <c r="M96" s="62"/>
      <c r="N96" s="61"/>
      <c r="O96" s="62"/>
      <c r="P96" s="61"/>
      <c r="Q96" s="62"/>
      <c r="R96" s="10"/>
      <c r="S96" s="44">
        <f t="shared" si="48"/>
        <v>0</v>
      </c>
      <c r="T96" s="44">
        <f t="shared" si="67"/>
        <v>0</v>
      </c>
      <c r="U96" s="44">
        <f t="shared" si="68"/>
        <v>0</v>
      </c>
      <c r="V96" s="44">
        <f t="shared" si="30"/>
        <v>0</v>
      </c>
      <c r="W96" s="44">
        <f t="shared" si="31"/>
        <v>0</v>
      </c>
      <c r="X96" s="44">
        <f t="shared" si="32"/>
        <v>0</v>
      </c>
      <c r="Y96" s="29">
        <f t="shared" si="47"/>
        <v>0</v>
      </c>
      <c r="Z96" s="29" t="str">
        <f t="shared" si="69"/>
        <v/>
      </c>
      <c r="AA96" s="29" t="str">
        <f t="shared" si="49"/>
        <v>　</v>
      </c>
      <c r="AB96" s="29" t="str">
        <f t="shared" si="70"/>
        <v xml:space="preserve"> </v>
      </c>
      <c r="AC96" s="44">
        <f t="shared" si="50"/>
        <v>0</v>
      </c>
      <c r="AD96" s="29" t="str">
        <f t="shared" si="51"/>
        <v/>
      </c>
      <c r="AE96" s="29">
        <v>0</v>
      </c>
      <c r="AF96" s="29" t="str">
        <f t="shared" si="52"/>
        <v/>
      </c>
      <c r="AG96" s="29" t="str">
        <f t="shared" si="71"/>
        <v/>
      </c>
      <c r="AH96" s="29" t="str">
        <f t="shared" si="63"/>
        <v/>
      </c>
      <c r="AI96" s="29" t="str">
        <f t="shared" si="64"/>
        <v/>
      </c>
      <c r="AJ96" s="29" t="str">
        <f t="shared" si="72"/>
        <v/>
      </c>
      <c r="AK96" s="29" t="str">
        <f t="shared" si="73"/>
        <v/>
      </c>
      <c r="AL96" s="29" t="str">
        <f t="shared" si="55"/>
        <v/>
      </c>
      <c r="AM96" s="29" t="str">
        <f t="shared" si="56"/>
        <v/>
      </c>
      <c r="AN96" s="29" t="str">
        <f t="shared" si="57"/>
        <v/>
      </c>
      <c r="AO96" s="29" t="str">
        <f t="shared" si="58"/>
        <v/>
      </c>
      <c r="AP96" s="29" t="str">
        <f t="shared" si="59"/>
        <v>999:99.99</v>
      </c>
      <c r="AQ96" s="29" t="str">
        <f t="shared" si="60"/>
        <v>999:99.99</v>
      </c>
      <c r="AR96" s="29" t="str">
        <f t="shared" si="61"/>
        <v>999:99.99</v>
      </c>
      <c r="AS96" s="29" t="str">
        <f t="shared" si="62"/>
        <v>999:99.99</v>
      </c>
      <c r="AT96" s="3">
        <f t="shared" si="74"/>
        <v>0</v>
      </c>
      <c r="AU96" s="5">
        <f t="shared" si="76"/>
        <v>19</v>
      </c>
      <c r="AV96" s="5">
        <f t="shared" si="77"/>
        <v>19</v>
      </c>
      <c r="AW96" s="3" t="str">
        <f t="shared" si="75"/>
        <v>19000100</v>
      </c>
    </row>
    <row r="97" spans="1:49" ht="19.149999999999999" customHeight="1">
      <c r="A97" s="7" t="str">
        <f t="shared" si="65"/>
        <v/>
      </c>
      <c r="B97" s="109"/>
      <c r="C97" s="24"/>
      <c r="D97" s="59"/>
      <c r="E97" s="60"/>
      <c r="F97" s="60"/>
      <c r="G97" s="60"/>
      <c r="H97" s="60"/>
      <c r="I97" s="7" t="str">
        <f t="shared" si="66"/>
        <v/>
      </c>
      <c r="J97" s="61"/>
      <c r="K97" s="62"/>
      <c r="L97" s="61"/>
      <c r="M97" s="62"/>
      <c r="N97" s="61"/>
      <c r="O97" s="62"/>
      <c r="P97" s="61"/>
      <c r="Q97" s="62"/>
      <c r="R97" s="10"/>
      <c r="S97" s="44">
        <f t="shared" si="48"/>
        <v>0</v>
      </c>
      <c r="T97" s="44">
        <f t="shared" si="67"/>
        <v>0</v>
      </c>
      <c r="U97" s="44">
        <f t="shared" si="68"/>
        <v>0</v>
      </c>
      <c r="V97" s="44">
        <f t="shared" si="30"/>
        <v>0</v>
      </c>
      <c r="W97" s="44">
        <f t="shared" si="31"/>
        <v>0</v>
      </c>
      <c r="X97" s="44">
        <f t="shared" si="32"/>
        <v>0</v>
      </c>
      <c r="Y97" s="29">
        <f t="shared" si="47"/>
        <v>0</v>
      </c>
      <c r="Z97" s="29" t="str">
        <f t="shared" si="69"/>
        <v/>
      </c>
      <c r="AA97" s="29" t="str">
        <f t="shared" si="49"/>
        <v>　</v>
      </c>
      <c r="AB97" s="29" t="str">
        <f t="shared" si="70"/>
        <v xml:space="preserve"> </v>
      </c>
      <c r="AC97" s="44">
        <f t="shared" si="50"/>
        <v>0</v>
      </c>
      <c r="AD97" s="29" t="str">
        <f t="shared" si="51"/>
        <v/>
      </c>
      <c r="AE97" s="29">
        <v>0</v>
      </c>
      <c r="AF97" s="29" t="str">
        <f t="shared" si="52"/>
        <v/>
      </c>
      <c r="AG97" s="29" t="str">
        <f t="shared" si="71"/>
        <v/>
      </c>
      <c r="AH97" s="29" t="str">
        <f t="shared" si="63"/>
        <v/>
      </c>
      <c r="AI97" s="29" t="str">
        <f t="shared" si="64"/>
        <v/>
      </c>
      <c r="AJ97" s="29" t="str">
        <f t="shared" si="72"/>
        <v/>
      </c>
      <c r="AK97" s="29" t="str">
        <f t="shared" si="73"/>
        <v/>
      </c>
      <c r="AL97" s="29" t="str">
        <f t="shared" si="55"/>
        <v/>
      </c>
      <c r="AM97" s="29" t="str">
        <f t="shared" si="56"/>
        <v/>
      </c>
      <c r="AN97" s="29" t="str">
        <f t="shared" si="57"/>
        <v/>
      </c>
      <c r="AO97" s="29" t="str">
        <f t="shared" si="58"/>
        <v/>
      </c>
      <c r="AP97" s="29" t="str">
        <f t="shared" si="59"/>
        <v>999:99.99</v>
      </c>
      <c r="AQ97" s="29" t="str">
        <f t="shared" si="60"/>
        <v>999:99.99</v>
      </c>
      <c r="AR97" s="29" t="str">
        <f t="shared" si="61"/>
        <v>999:99.99</v>
      </c>
      <c r="AS97" s="29" t="str">
        <f t="shared" si="62"/>
        <v>999:99.99</v>
      </c>
      <c r="AT97" s="3">
        <f t="shared" si="74"/>
        <v>0</v>
      </c>
      <c r="AU97" s="5">
        <f t="shared" si="76"/>
        <v>20</v>
      </c>
      <c r="AV97" s="5">
        <f t="shared" si="77"/>
        <v>20</v>
      </c>
      <c r="AW97" s="3" t="str">
        <f t="shared" si="75"/>
        <v>19000100</v>
      </c>
    </row>
    <row r="98" spans="1:49" ht="19.149999999999999" hidden="1" customHeight="1">
      <c r="A98" s="7" t="str">
        <f t="shared" si="65"/>
        <v/>
      </c>
      <c r="B98" s="109"/>
      <c r="C98" s="24"/>
      <c r="D98" s="59"/>
      <c r="E98" s="60"/>
      <c r="F98" s="60"/>
      <c r="G98" s="60"/>
      <c r="H98" s="60"/>
      <c r="I98" s="7" t="str">
        <f t="shared" si="66"/>
        <v/>
      </c>
      <c r="J98" s="61"/>
      <c r="K98" s="62"/>
      <c r="L98" s="61"/>
      <c r="M98" s="62"/>
      <c r="N98" s="61"/>
      <c r="O98" s="62"/>
      <c r="P98" s="61"/>
      <c r="Q98" s="62"/>
      <c r="R98" s="10"/>
      <c r="S98" s="44">
        <f t="shared" si="48"/>
        <v>0</v>
      </c>
      <c r="T98" s="44">
        <f t="shared" si="67"/>
        <v>0</v>
      </c>
      <c r="U98" s="44">
        <f t="shared" si="68"/>
        <v>0</v>
      </c>
      <c r="V98" s="44">
        <f t="shared" si="30"/>
        <v>0</v>
      </c>
      <c r="W98" s="44">
        <f t="shared" si="31"/>
        <v>0</v>
      </c>
      <c r="X98" s="44">
        <f t="shared" si="32"/>
        <v>0</v>
      </c>
      <c r="Y98" s="29">
        <f t="shared" si="47"/>
        <v>0</v>
      </c>
      <c r="Z98" s="29" t="str">
        <f t="shared" si="69"/>
        <v/>
      </c>
      <c r="AA98" s="29" t="str">
        <f t="shared" si="49"/>
        <v>　</v>
      </c>
      <c r="AB98" s="29" t="str">
        <f t="shared" si="70"/>
        <v xml:space="preserve"> </v>
      </c>
      <c r="AC98" s="44">
        <f t="shared" si="50"/>
        <v>0</v>
      </c>
      <c r="AD98" s="29" t="str">
        <f t="shared" si="51"/>
        <v/>
      </c>
      <c r="AE98" s="29">
        <v>0</v>
      </c>
      <c r="AF98" s="29" t="str">
        <f t="shared" si="52"/>
        <v/>
      </c>
      <c r="AG98" s="29" t="str">
        <f t="shared" si="71"/>
        <v/>
      </c>
      <c r="AH98" s="29" t="str">
        <f t="shared" si="63"/>
        <v/>
      </c>
      <c r="AI98" s="29" t="str">
        <f t="shared" si="64"/>
        <v/>
      </c>
      <c r="AJ98" s="29" t="str">
        <f t="shared" si="72"/>
        <v/>
      </c>
      <c r="AK98" s="29" t="str">
        <f t="shared" si="73"/>
        <v/>
      </c>
      <c r="AL98" s="29" t="str">
        <f t="shared" si="55"/>
        <v/>
      </c>
      <c r="AM98" s="29" t="str">
        <f t="shared" si="56"/>
        <v/>
      </c>
      <c r="AN98" s="29" t="str">
        <f t="shared" si="57"/>
        <v/>
      </c>
      <c r="AO98" s="29" t="str">
        <f t="shared" si="58"/>
        <v/>
      </c>
      <c r="AP98" s="29" t="str">
        <f t="shared" si="59"/>
        <v>999:99.99</v>
      </c>
      <c r="AQ98" s="29" t="str">
        <f t="shared" si="60"/>
        <v>999:99.99</v>
      </c>
      <c r="AR98" s="29" t="str">
        <f t="shared" si="61"/>
        <v>999:99.99</v>
      </c>
      <c r="AS98" s="29" t="str">
        <f t="shared" si="62"/>
        <v>999:99.99</v>
      </c>
      <c r="AT98" s="3">
        <f t="shared" si="74"/>
        <v>0</v>
      </c>
      <c r="AU98" s="5">
        <f t="shared" si="76"/>
        <v>21</v>
      </c>
      <c r="AV98" s="5">
        <f t="shared" si="77"/>
        <v>21</v>
      </c>
      <c r="AW98" s="3" t="str">
        <f t="shared" si="75"/>
        <v>19000100</v>
      </c>
    </row>
    <row r="99" spans="1:49" ht="19.149999999999999" hidden="1" customHeight="1">
      <c r="A99" s="7" t="str">
        <f t="shared" si="65"/>
        <v/>
      </c>
      <c r="B99" s="109"/>
      <c r="C99" s="24"/>
      <c r="D99" s="59"/>
      <c r="E99" s="60"/>
      <c r="F99" s="60"/>
      <c r="G99" s="60"/>
      <c r="H99" s="60"/>
      <c r="I99" s="7" t="str">
        <f t="shared" si="66"/>
        <v/>
      </c>
      <c r="J99" s="61"/>
      <c r="K99" s="62"/>
      <c r="L99" s="61"/>
      <c r="M99" s="62"/>
      <c r="N99" s="61"/>
      <c r="O99" s="62"/>
      <c r="P99" s="61"/>
      <c r="Q99" s="62"/>
      <c r="R99" s="10"/>
      <c r="S99" s="44">
        <f t="shared" si="48"/>
        <v>0</v>
      </c>
      <c r="T99" s="44">
        <f t="shared" si="67"/>
        <v>0</v>
      </c>
      <c r="U99" s="44">
        <f t="shared" si="68"/>
        <v>0</v>
      </c>
      <c r="V99" s="44">
        <f t="shared" si="30"/>
        <v>0</v>
      </c>
      <c r="W99" s="44">
        <f t="shared" si="31"/>
        <v>0</v>
      </c>
      <c r="X99" s="44">
        <f t="shared" si="32"/>
        <v>0</v>
      </c>
      <c r="Y99" s="29">
        <f t="shared" si="47"/>
        <v>0</v>
      </c>
      <c r="Z99" s="29" t="str">
        <f t="shared" si="69"/>
        <v/>
      </c>
      <c r="AA99" s="29" t="str">
        <f t="shared" si="49"/>
        <v>　</v>
      </c>
      <c r="AB99" s="29" t="str">
        <f t="shared" si="70"/>
        <v xml:space="preserve"> </v>
      </c>
      <c r="AC99" s="44">
        <f t="shared" si="50"/>
        <v>0</v>
      </c>
      <c r="AD99" s="29" t="str">
        <f t="shared" si="51"/>
        <v/>
      </c>
      <c r="AE99" s="29">
        <v>0</v>
      </c>
      <c r="AF99" s="29" t="str">
        <f t="shared" si="52"/>
        <v/>
      </c>
      <c r="AG99" s="29" t="str">
        <f t="shared" si="71"/>
        <v/>
      </c>
      <c r="AH99" s="29" t="str">
        <f t="shared" si="63"/>
        <v/>
      </c>
      <c r="AI99" s="29" t="str">
        <f t="shared" si="64"/>
        <v/>
      </c>
      <c r="AJ99" s="29" t="str">
        <f t="shared" si="72"/>
        <v/>
      </c>
      <c r="AK99" s="29" t="str">
        <f t="shared" si="73"/>
        <v/>
      </c>
      <c r="AL99" s="29" t="str">
        <f t="shared" si="55"/>
        <v/>
      </c>
      <c r="AM99" s="29" t="str">
        <f t="shared" si="56"/>
        <v/>
      </c>
      <c r="AN99" s="29" t="str">
        <f t="shared" si="57"/>
        <v/>
      </c>
      <c r="AO99" s="29" t="str">
        <f t="shared" si="58"/>
        <v/>
      </c>
      <c r="AP99" s="29" t="str">
        <f t="shared" si="59"/>
        <v>999:99.99</v>
      </c>
      <c r="AQ99" s="29" t="str">
        <f t="shared" si="60"/>
        <v>999:99.99</v>
      </c>
      <c r="AR99" s="29" t="str">
        <f t="shared" si="61"/>
        <v>999:99.99</v>
      </c>
      <c r="AS99" s="29" t="str">
        <f t="shared" si="62"/>
        <v>999:99.99</v>
      </c>
      <c r="AT99" s="3">
        <f t="shared" si="74"/>
        <v>0</v>
      </c>
      <c r="AU99" s="5">
        <f t="shared" si="76"/>
        <v>22</v>
      </c>
      <c r="AV99" s="5">
        <f t="shared" si="77"/>
        <v>22</v>
      </c>
      <c r="AW99" s="3" t="str">
        <f t="shared" si="75"/>
        <v>19000100</v>
      </c>
    </row>
    <row r="100" spans="1:49" ht="19.149999999999999" hidden="1" customHeight="1">
      <c r="A100" s="7" t="str">
        <f t="shared" si="65"/>
        <v/>
      </c>
      <c r="B100" s="109"/>
      <c r="C100" s="24"/>
      <c r="D100" s="59"/>
      <c r="E100" s="60"/>
      <c r="F100" s="60"/>
      <c r="G100" s="60"/>
      <c r="H100" s="60"/>
      <c r="I100" s="7" t="str">
        <f t="shared" si="66"/>
        <v/>
      </c>
      <c r="J100" s="61"/>
      <c r="K100" s="62"/>
      <c r="L100" s="61"/>
      <c r="M100" s="62"/>
      <c r="N100" s="61"/>
      <c r="O100" s="62"/>
      <c r="P100" s="61"/>
      <c r="Q100" s="62"/>
      <c r="R100" s="10"/>
      <c r="S100" s="44">
        <f t="shared" ref="S100:S127" si="78">IF(J100="",0,IF(J100=L100,1,0))</f>
        <v>0</v>
      </c>
      <c r="T100" s="44">
        <f t="shared" si="67"/>
        <v>0</v>
      </c>
      <c r="U100" s="44">
        <f t="shared" si="68"/>
        <v>0</v>
      </c>
      <c r="V100" s="44">
        <f t="shared" ref="V100:V127" si="79">IF(N100="",0,IF(N100=P100,1,0))</f>
        <v>0</v>
      </c>
      <c r="W100" s="44">
        <f t="shared" ref="W100:W127" si="80">IF(N100="",0,IF(L100=P100,1,0))</f>
        <v>0</v>
      </c>
      <c r="X100" s="44">
        <f t="shared" ref="X100:X127" si="81">IF(N100="",0,IF(J100=P100,1,0))</f>
        <v>0</v>
      </c>
      <c r="Y100" s="29">
        <f t="shared" si="47"/>
        <v>0</v>
      </c>
      <c r="Z100" s="29" t="str">
        <f t="shared" si="69"/>
        <v/>
      </c>
      <c r="AA100" s="29" t="str">
        <f t="shared" ref="AA100:AA127" si="82">TRIM(E100)&amp;"　"&amp;TRIM(F100)</f>
        <v>　</v>
      </c>
      <c r="AB100" s="29" t="str">
        <f t="shared" si="70"/>
        <v xml:space="preserve"> </v>
      </c>
      <c r="AC100" s="44">
        <f t="shared" ref="AC100:AC127" si="83">COUNTA(J100,L100,N100,P100)</f>
        <v>0</v>
      </c>
      <c r="AD100" s="29" t="str">
        <f t="shared" ref="AD100:AD127" si="84">IF(I100="","",IF(I100&lt;25,18,I100-MOD(I100,5)))</f>
        <v/>
      </c>
      <c r="AE100" s="29">
        <v>0</v>
      </c>
      <c r="AF100" s="29" t="str">
        <f t="shared" ref="AF100:AF127" si="85">I100</f>
        <v/>
      </c>
      <c r="AG100" s="29" t="str">
        <f t="shared" si="71"/>
        <v/>
      </c>
      <c r="AH100" s="29" t="str">
        <f t="shared" si="63"/>
        <v/>
      </c>
      <c r="AI100" s="29" t="str">
        <f t="shared" si="64"/>
        <v/>
      </c>
      <c r="AJ100" s="29" t="str">
        <f t="shared" si="72"/>
        <v/>
      </c>
      <c r="AK100" s="29" t="str">
        <f t="shared" si="73"/>
        <v/>
      </c>
      <c r="AL100" s="29" t="str">
        <f t="shared" ref="AL100:AL127" si="86">IF(J100="","",VALUE(LEFT(J100,3)))</f>
        <v/>
      </c>
      <c r="AM100" s="29" t="str">
        <f t="shared" ref="AM100:AM127" si="87">IF(L100="","",VALUE(LEFT(L100,3)))</f>
        <v/>
      </c>
      <c r="AN100" s="29" t="str">
        <f t="shared" ref="AN100:AN127" si="88">IF(N100="","",VALUE(LEFT(N100,3)))</f>
        <v/>
      </c>
      <c r="AO100" s="29" t="str">
        <f t="shared" ref="AO100:AO127" si="89">IF(P100="","",VALUE(LEFT(P100,3)))</f>
        <v/>
      </c>
      <c r="AP100" s="29" t="str">
        <f t="shared" ref="AP100:AP127" si="90">IF(K100="","999:99.99"," "&amp;LEFT(RIGHT("  "&amp;TEXT(K100,"0.00"),7),2)&amp;":"&amp;RIGHT(TEXT(K100,"0.00"),5))</f>
        <v>999:99.99</v>
      </c>
      <c r="AQ100" s="29" t="str">
        <f t="shared" ref="AQ100:AQ127" si="91">IF(M100="","999:99.99"," "&amp;LEFT(RIGHT("  "&amp;TEXT(M100,"0.00"),7),2)&amp;":"&amp;RIGHT(TEXT(M100,"0.00"),5))</f>
        <v>999:99.99</v>
      </c>
      <c r="AR100" s="29" t="str">
        <f t="shared" ref="AR100:AR127" si="92">IF(O100="","999:99.99"," "&amp;LEFT(RIGHT("  "&amp;TEXT(O100,"0.00"),7),2)&amp;":"&amp;RIGHT(TEXT(O100,"0.00"),5))</f>
        <v>999:99.99</v>
      </c>
      <c r="AS100" s="29" t="str">
        <f t="shared" ref="AS100:AS127" si="93">IF(Q100="","999:99.99"," "&amp;LEFT(RIGHT("  "&amp;TEXT(Q100,"0.00"),7),2)&amp;":"&amp;RIGHT(TEXT(Q100,"0.00"),5))</f>
        <v>999:99.99</v>
      </c>
      <c r="AT100" s="3">
        <f t="shared" si="74"/>
        <v>0</v>
      </c>
      <c r="AU100" s="5">
        <f t="shared" si="76"/>
        <v>23</v>
      </c>
      <c r="AV100" s="5">
        <f t="shared" si="77"/>
        <v>23</v>
      </c>
      <c r="AW100" s="3" t="str">
        <f t="shared" si="75"/>
        <v>19000100</v>
      </c>
    </row>
    <row r="101" spans="1:49" ht="19.149999999999999" hidden="1" customHeight="1">
      <c r="A101" s="7" t="str">
        <f t="shared" si="65"/>
        <v/>
      </c>
      <c r="B101" s="109"/>
      <c r="C101" s="24"/>
      <c r="D101" s="59"/>
      <c r="E101" s="60"/>
      <c r="F101" s="60"/>
      <c r="G101" s="60"/>
      <c r="H101" s="60"/>
      <c r="I101" s="7" t="str">
        <f t="shared" si="66"/>
        <v/>
      </c>
      <c r="J101" s="61"/>
      <c r="K101" s="62"/>
      <c r="L101" s="61"/>
      <c r="M101" s="62"/>
      <c r="N101" s="61"/>
      <c r="O101" s="62"/>
      <c r="P101" s="61"/>
      <c r="Q101" s="62"/>
      <c r="R101" s="10"/>
      <c r="S101" s="44">
        <f t="shared" si="78"/>
        <v>0</v>
      </c>
      <c r="T101" s="44">
        <f t="shared" si="67"/>
        <v>0</v>
      </c>
      <c r="U101" s="44">
        <f t="shared" si="68"/>
        <v>0</v>
      </c>
      <c r="V101" s="44">
        <f t="shared" si="79"/>
        <v>0</v>
      </c>
      <c r="W101" s="44">
        <f t="shared" si="80"/>
        <v>0</v>
      </c>
      <c r="X101" s="44">
        <f t="shared" si="81"/>
        <v>0</v>
      </c>
      <c r="Y101" s="29">
        <f t="shared" si="47"/>
        <v>0</v>
      </c>
      <c r="Z101" s="29" t="str">
        <f t="shared" si="69"/>
        <v/>
      </c>
      <c r="AA101" s="29" t="str">
        <f t="shared" si="82"/>
        <v>　</v>
      </c>
      <c r="AB101" s="29" t="str">
        <f t="shared" si="70"/>
        <v xml:space="preserve"> </v>
      </c>
      <c r="AC101" s="44">
        <f t="shared" si="83"/>
        <v>0</v>
      </c>
      <c r="AD101" s="29" t="str">
        <f t="shared" si="84"/>
        <v/>
      </c>
      <c r="AE101" s="29">
        <v>0</v>
      </c>
      <c r="AF101" s="29" t="str">
        <f t="shared" si="85"/>
        <v/>
      </c>
      <c r="AG101" s="29" t="str">
        <f t="shared" si="71"/>
        <v/>
      </c>
      <c r="AH101" s="29" t="str">
        <f t="shared" si="63"/>
        <v/>
      </c>
      <c r="AI101" s="29" t="str">
        <f t="shared" si="64"/>
        <v/>
      </c>
      <c r="AJ101" s="29" t="str">
        <f t="shared" si="72"/>
        <v/>
      </c>
      <c r="AK101" s="29" t="str">
        <f t="shared" si="73"/>
        <v/>
      </c>
      <c r="AL101" s="29" t="str">
        <f t="shared" si="86"/>
        <v/>
      </c>
      <c r="AM101" s="29" t="str">
        <f t="shared" si="87"/>
        <v/>
      </c>
      <c r="AN101" s="29" t="str">
        <f t="shared" si="88"/>
        <v/>
      </c>
      <c r="AO101" s="29" t="str">
        <f t="shared" si="89"/>
        <v/>
      </c>
      <c r="AP101" s="29" t="str">
        <f t="shared" si="90"/>
        <v>999:99.99</v>
      </c>
      <c r="AQ101" s="29" t="str">
        <f t="shared" si="91"/>
        <v>999:99.99</v>
      </c>
      <c r="AR101" s="29" t="str">
        <f t="shared" si="92"/>
        <v>999:99.99</v>
      </c>
      <c r="AS101" s="29" t="str">
        <f t="shared" si="93"/>
        <v>999:99.99</v>
      </c>
      <c r="AT101" s="3">
        <f t="shared" si="74"/>
        <v>0</v>
      </c>
      <c r="AU101" s="5">
        <f t="shared" si="76"/>
        <v>24</v>
      </c>
      <c r="AV101" s="5">
        <f t="shared" si="77"/>
        <v>24</v>
      </c>
      <c r="AW101" s="3" t="str">
        <f t="shared" si="75"/>
        <v>19000100</v>
      </c>
    </row>
    <row r="102" spans="1:49" ht="19.149999999999999" hidden="1" customHeight="1">
      <c r="A102" s="7" t="str">
        <f t="shared" si="65"/>
        <v/>
      </c>
      <c r="B102" s="109"/>
      <c r="C102" s="24"/>
      <c r="D102" s="59"/>
      <c r="E102" s="60"/>
      <c r="F102" s="60"/>
      <c r="G102" s="60"/>
      <c r="H102" s="60"/>
      <c r="I102" s="7" t="str">
        <f t="shared" si="66"/>
        <v/>
      </c>
      <c r="J102" s="61"/>
      <c r="K102" s="62"/>
      <c r="L102" s="61"/>
      <c r="M102" s="62"/>
      <c r="N102" s="61"/>
      <c r="O102" s="62"/>
      <c r="P102" s="61"/>
      <c r="Q102" s="62"/>
      <c r="R102" s="10"/>
      <c r="S102" s="44">
        <f t="shared" si="78"/>
        <v>0</v>
      </c>
      <c r="T102" s="44">
        <f t="shared" si="67"/>
        <v>0</v>
      </c>
      <c r="U102" s="44">
        <f t="shared" si="68"/>
        <v>0</v>
      </c>
      <c r="V102" s="44">
        <f t="shared" si="79"/>
        <v>0</v>
      </c>
      <c r="W102" s="44">
        <f t="shared" si="80"/>
        <v>0</v>
      </c>
      <c r="X102" s="44">
        <f t="shared" si="81"/>
        <v>0</v>
      </c>
      <c r="Y102" s="29">
        <f t="shared" si="47"/>
        <v>0</v>
      </c>
      <c r="Z102" s="29" t="str">
        <f t="shared" si="69"/>
        <v/>
      </c>
      <c r="AA102" s="29" t="str">
        <f t="shared" si="82"/>
        <v>　</v>
      </c>
      <c r="AB102" s="29" t="str">
        <f t="shared" si="70"/>
        <v xml:space="preserve"> </v>
      </c>
      <c r="AC102" s="44">
        <f t="shared" si="83"/>
        <v>0</v>
      </c>
      <c r="AD102" s="29" t="str">
        <f t="shared" si="84"/>
        <v/>
      </c>
      <c r="AE102" s="29">
        <v>0</v>
      </c>
      <c r="AF102" s="29" t="str">
        <f t="shared" si="85"/>
        <v/>
      </c>
      <c r="AG102" s="29" t="str">
        <f t="shared" si="71"/>
        <v/>
      </c>
      <c r="AH102" s="29" t="str">
        <f t="shared" si="63"/>
        <v/>
      </c>
      <c r="AI102" s="29" t="str">
        <f t="shared" si="64"/>
        <v/>
      </c>
      <c r="AJ102" s="29" t="str">
        <f t="shared" si="72"/>
        <v/>
      </c>
      <c r="AK102" s="29" t="str">
        <f t="shared" si="73"/>
        <v/>
      </c>
      <c r="AL102" s="29" t="str">
        <f t="shared" si="86"/>
        <v/>
      </c>
      <c r="AM102" s="29" t="str">
        <f t="shared" si="87"/>
        <v/>
      </c>
      <c r="AN102" s="29" t="str">
        <f t="shared" si="88"/>
        <v/>
      </c>
      <c r="AO102" s="29" t="str">
        <f t="shared" si="89"/>
        <v/>
      </c>
      <c r="AP102" s="29" t="str">
        <f t="shared" si="90"/>
        <v>999:99.99</v>
      </c>
      <c r="AQ102" s="29" t="str">
        <f t="shared" si="91"/>
        <v>999:99.99</v>
      </c>
      <c r="AR102" s="29" t="str">
        <f t="shared" si="92"/>
        <v>999:99.99</v>
      </c>
      <c r="AS102" s="29" t="str">
        <f t="shared" si="93"/>
        <v>999:99.99</v>
      </c>
      <c r="AT102" s="3">
        <f t="shared" si="74"/>
        <v>0</v>
      </c>
      <c r="AU102" s="5">
        <f t="shared" si="76"/>
        <v>25</v>
      </c>
      <c r="AV102" s="5">
        <f t="shared" si="77"/>
        <v>25</v>
      </c>
      <c r="AW102" s="3" t="str">
        <f t="shared" si="75"/>
        <v>19000100</v>
      </c>
    </row>
    <row r="103" spans="1:49" ht="19.149999999999999" hidden="1" customHeight="1">
      <c r="A103" s="7" t="str">
        <f t="shared" si="65"/>
        <v/>
      </c>
      <c r="B103" s="109"/>
      <c r="C103" s="24"/>
      <c r="D103" s="59"/>
      <c r="E103" s="60"/>
      <c r="F103" s="60"/>
      <c r="G103" s="60"/>
      <c r="H103" s="60"/>
      <c r="I103" s="7" t="str">
        <f t="shared" si="66"/>
        <v/>
      </c>
      <c r="J103" s="61"/>
      <c r="K103" s="62"/>
      <c r="L103" s="61"/>
      <c r="M103" s="62"/>
      <c r="N103" s="61"/>
      <c r="O103" s="62"/>
      <c r="P103" s="61"/>
      <c r="Q103" s="62"/>
      <c r="R103" s="10"/>
      <c r="S103" s="44">
        <f t="shared" si="78"/>
        <v>0</v>
      </c>
      <c r="T103" s="44">
        <f t="shared" si="67"/>
        <v>0</v>
      </c>
      <c r="U103" s="44">
        <f t="shared" si="68"/>
        <v>0</v>
      </c>
      <c r="V103" s="44">
        <f t="shared" si="79"/>
        <v>0</v>
      </c>
      <c r="W103" s="44">
        <f t="shared" si="80"/>
        <v>0</v>
      </c>
      <c r="X103" s="44">
        <f t="shared" si="81"/>
        <v>0</v>
      </c>
      <c r="Y103" s="29">
        <f t="shared" si="47"/>
        <v>0</v>
      </c>
      <c r="Z103" s="29" t="str">
        <f t="shared" si="69"/>
        <v/>
      </c>
      <c r="AA103" s="29" t="str">
        <f t="shared" si="82"/>
        <v>　</v>
      </c>
      <c r="AB103" s="29" t="str">
        <f t="shared" si="70"/>
        <v xml:space="preserve"> </v>
      </c>
      <c r="AC103" s="44">
        <f t="shared" si="83"/>
        <v>0</v>
      </c>
      <c r="AD103" s="29" t="str">
        <f t="shared" si="84"/>
        <v/>
      </c>
      <c r="AE103" s="29">
        <v>0</v>
      </c>
      <c r="AF103" s="29" t="str">
        <f t="shared" si="85"/>
        <v/>
      </c>
      <c r="AG103" s="29" t="str">
        <f t="shared" si="71"/>
        <v/>
      </c>
      <c r="AH103" s="29" t="str">
        <f t="shared" si="63"/>
        <v/>
      </c>
      <c r="AI103" s="29" t="str">
        <f t="shared" si="64"/>
        <v/>
      </c>
      <c r="AJ103" s="29" t="str">
        <f t="shared" si="72"/>
        <v/>
      </c>
      <c r="AK103" s="29" t="str">
        <f t="shared" si="73"/>
        <v/>
      </c>
      <c r="AL103" s="29" t="str">
        <f t="shared" si="86"/>
        <v/>
      </c>
      <c r="AM103" s="29" t="str">
        <f t="shared" si="87"/>
        <v/>
      </c>
      <c r="AN103" s="29" t="str">
        <f t="shared" si="88"/>
        <v/>
      </c>
      <c r="AO103" s="29" t="str">
        <f t="shared" si="89"/>
        <v/>
      </c>
      <c r="AP103" s="29" t="str">
        <f t="shared" si="90"/>
        <v>999:99.99</v>
      </c>
      <c r="AQ103" s="29" t="str">
        <f t="shared" si="91"/>
        <v>999:99.99</v>
      </c>
      <c r="AR103" s="29" t="str">
        <f t="shared" si="92"/>
        <v>999:99.99</v>
      </c>
      <c r="AS103" s="29" t="str">
        <f t="shared" si="93"/>
        <v>999:99.99</v>
      </c>
      <c r="AT103" s="3">
        <f t="shared" si="74"/>
        <v>0</v>
      </c>
      <c r="AU103" s="5">
        <f t="shared" si="76"/>
        <v>26</v>
      </c>
      <c r="AV103" s="5">
        <f t="shared" si="77"/>
        <v>26</v>
      </c>
      <c r="AW103" s="3" t="str">
        <f t="shared" si="75"/>
        <v>19000100</v>
      </c>
    </row>
    <row r="104" spans="1:49" ht="19.149999999999999" hidden="1" customHeight="1">
      <c r="A104" s="7" t="str">
        <f t="shared" si="65"/>
        <v/>
      </c>
      <c r="B104" s="109"/>
      <c r="C104" s="24"/>
      <c r="D104" s="59"/>
      <c r="E104" s="60"/>
      <c r="F104" s="60"/>
      <c r="G104" s="60"/>
      <c r="H104" s="60"/>
      <c r="I104" s="7" t="str">
        <f t="shared" si="66"/>
        <v/>
      </c>
      <c r="J104" s="61"/>
      <c r="K104" s="62"/>
      <c r="L104" s="61"/>
      <c r="M104" s="62"/>
      <c r="N104" s="61"/>
      <c r="O104" s="62"/>
      <c r="P104" s="61"/>
      <c r="Q104" s="62"/>
      <c r="R104" s="10"/>
      <c r="S104" s="44">
        <f t="shared" si="78"/>
        <v>0</v>
      </c>
      <c r="T104" s="44">
        <f t="shared" si="67"/>
        <v>0</v>
      </c>
      <c r="U104" s="44">
        <f t="shared" si="68"/>
        <v>0</v>
      </c>
      <c r="V104" s="44">
        <f t="shared" si="79"/>
        <v>0</v>
      </c>
      <c r="W104" s="44">
        <f t="shared" si="80"/>
        <v>0</v>
      </c>
      <c r="X104" s="44">
        <f t="shared" si="81"/>
        <v>0</v>
      </c>
      <c r="Y104" s="29">
        <f t="shared" si="47"/>
        <v>0</v>
      </c>
      <c r="Z104" s="29" t="str">
        <f t="shared" si="69"/>
        <v/>
      </c>
      <c r="AA104" s="29" t="str">
        <f t="shared" si="82"/>
        <v>　</v>
      </c>
      <c r="AB104" s="29" t="str">
        <f t="shared" si="70"/>
        <v xml:space="preserve"> </v>
      </c>
      <c r="AC104" s="44">
        <f t="shared" si="83"/>
        <v>0</v>
      </c>
      <c r="AD104" s="29" t="str">
        <f t="shared" si="84"/>
        <v/>
      </c>
      <c r="AE104" s="29">
        <v>0</v>
      </c>
      <c r="AF104" s="29" t="str">
        <f t="shared" si="85"/>
        <v/>
      </c>
      <c r="AG104" s="29" t="str">
        <f t="shared" si="71"/>
        <v/>
      </c>
      <c r="AH104" s="29" t="str">
        <f t="shared" si="63"/>
        <v/>
      </c>
      <c r="AI104" s="29" t="str">
        <f t="shared" si="64"/>
        <v/>
      </c>
      <c r="AJ104" s="29" t="str">
        <f t="shared" si="72"/>
        <v/>
      </c>
      <c r="AK104" s="29" t="str">
        <f t="shared" si="73"/>
        <v/>
      </c>
      <c r="AL104" s="29" t="str">
        <f t="shared" si="86"/>
        <v/>
      </c>
      <c r="AM104" s="29" t="str">
        <f t="shared" si="87"/>
        <v/>
      </c>
      <c r="AN104" s="29" t="str">
        <f t="shared" si="88"/>
        <v/>
      </c>
      <c r="AO104" s="29" t="str">
        <f t="shared" si="89"/>
        <v/>
      </c>
      <c r="AP104" s="29" t="str">
        <f t="shared" si="90"/>
        <v>999:99.99</v>
      </c>
      <c r="AQ104" s="29" t="str">
        <f t="shared" si="91"/>
        <v>999:99.99</v>
      </c>
      <c r="AR104" s="29" t="str">
        <f t="shared" si="92"/>
        <v>999:99.99</v>
      </c>
      <c r="AS104" s="29" t="str">
        <f t="shared" si="93"/>
        <v>999:99.99</v>
      </c>
      <c r="AT104" s="3">
        <f t="shared" si="74"/>
        <v>0</v>
      </c>
      <c r="AU104" s="5">
        <f t="shared" si="76"/>
        <v>27</v>
      </c>
      <c r="AV104" s="5">
        <f t="shared" si="77"/>
        <v>27</v>
      </c>
      <c r="AW104" s="3" t="str">
        <f t="shared" si="75"/>
        <v>19000100</v>
      </c>
    </row>
    <row r="105" spans="1:49" ht="19.149999999999999" hidden="1" customHeight="1">
      <c r="A105" s="7" t="str">
        <f t="shared" si="65"/>
        <v/>
      </c>
      <c r="B105" s="109"/>
      <c r="C105" s="24"/>
      <c r="D105" s="59"/>
      <c r="E105" s="60"/>
      <c r="F105" s="60"/>
      <c r="G105" s="60"/>
      <c r="H105" s="60"/>
      <c r="I105" s="7" t="str">
        <f t="shared" si="66"/>
        <v/>
      </c>
      <c r="J105" s="61"/>
      <c r="K105" s="62"/>
      <c r="L105" s="61"/>
      <c r="M105" s="62"/>
      <c r="N105" s="61"/>
      <c r="O105" s="62"/>
      <c r="P105" s="61"/>
      <c r="Q105" s="62"/>
      <c r="R105" s="10"/>
      <c r="S105" s="44">
        <f t="shared" si="78"/>
        <v>0</v>
      </c>
      <c r="T105" s="44">
        <f t="shared" si="67"/>
        <v>0</v>
      </c>
      <c r="U105" s="44">
        <f t="shared" si="68"/>
        <v>0</v>
      </c>
      <c r="V105" s="44">
        <f t="shared" si="79"/>
        <v>0</v>
      </c>
      <c r="W105" s="44">
        <f t="shared" si="80"/>
        <v>0</v>
      </c>
      <c r="X105" s="44">
        <f t="shared" si="81"/>
        <v>0</v>
      </c>
      <c r="Y105" s="29">
        <f t="shared" si="47"/>
        <v>0</v>
      </c>
      <c r="Z105" s="29" t="str">
        <f t="shared" si="69"/>
        <v/>
      </c>
      <c r="AA105" s="29" t="str">
        <f t="shared" si="82"/>
        <v>　</v>
      </c>
      <c r="AB105" s="29" t="str">
        <f t="shared" si="70"/>
        <v xml:space="preserve"> </v>
      </c>
      <c r="AC105" s="44">
        <f t="shared" si="83"/>
        <v>0</v>
      </c>
      <c r="AD105" s="29" t="str">
        <f t="shared" si="84"/>
        <v/>
      </c>
      <c r="AE105" s="29">
        <v>0</v>
      </c>
      <c r="AF105" s="29" t="str">
        <f t="shared" si="85"/>
        <v/>
      </c>
      <c r="AG105" s="29" t="str">
        <f t="shared" si="71"/>
        <v/>
      </c>
      <c r="AH105" s="29" t="str">
        <f t="shared" si="63"/>
        <v/>
      </c>
      <c r="AI105" s="29" t="str">
        <f t="shared" si="64"/>
        <v/>
      </c>
      <c r="AJ105" s="29" t="str">
        <f t="shared" si="72"/>
        <v/>
      </c>
      <c r="AK105" s="29" t="str">
        <f t="shared" si="73"/>
        <v/>
      </c>
      <c r="AL105" s="29" t="str">
        <f t="shared" si="86"/>
        <v/>
      </c>
      <c r="AM105" s="29" t="str">
        <f t="shared" si="87"/>
        <v/>
      </c>
      <c r="AN105" s="29" t="str">
        <f t="shared" si="88"/>
        <v/>
      </c>
      <c r="AO105" s="29" t="str">
        <f t="shared" si="89"/>
        <v/>
      </c>
      <c r="AP105" s="29" t="str">
        <f t="shared" si="90"/>
        <v>999:99.99</v>
      </c>
      <c r="AQ105" s="29" t="str">
        <f t="shared" si="91"/>
        <v>999:99.99</v>
      </c>
      <c r="AR105" s="29" t="str">
        <f t="shared" si="92"/>
        <v>999:99.99</v>
      </c>
      <c r="AS105" s="29" t="str">
        <f t="shared" si="93"/>
        <v>999:99.99</v>
      </c>
      <c r="AT105" s="3">
        <f t="shared" si="74"/>
        <v>0</v>
      </c>
      <c r="AU105" s="5">
        <f t="shared" si="76"/>
        <v>28</v>
      </c>
      <c r="AV105" s="5">
        <f t="shared" si="77"/>
        <v>28</v>
      </c>
      <c r="AW105" s="3" t="str">
        <f t="shared" si="75"/>
        <v>19000100</v>
      </c>
    </row>
    <row r="106" spans="1:49" ht="19.149999999999999" hidden="1" customHeight="1">
      <c r="A106" s="7" t="str">
        <f t="shared" si="65"/>
        <v/>
      </c>
      <c r="B106" s="109"/>
      <c r="C106" s="24"/>
      <c r="D106" s="59"/>
      <c r="E106" s="60"/>
      <c r="F106" s="60"/>
      <c r="G106" s="60"/>
      <c r="H106" s="60"/>
      <c r="I106" s="7" t="str">
        <f t="shared" si="66"/>
        <v/>
      </c>
      <c r="J106" s="61"/>
      <c r="K106" s="62"/>
      <c r="L106" s="61"/>
      <c r="M106" s="62"/>
      <c r="N106" s="61"/>
      <c r="O106" s="62"/>
      <c r="P106" s="61"/>
      <c r="Q106" s="62"/>
      <c r="R106" s="10"/>
      <c r="S106" s="44">
        <f t="shared" si="78"/>
        <v>0</v>
      </c>
      <c r="T106" s="44">
        <f t="shared" si="67"/>
        <v>0</v>
      </c>
      <c r="U106" s="44">
        <f t="shared" si="68"/>
        <v>0</v>
      </c>
      <c r="V106" s="44">
        <f t="shared" si="79"/>
        <v>0</v>
      </c>
      <c r="W106" s="44">
        <f t="shared" si="80"/>
        <v>0</v>
      </c>
      <c r="X106" s="44">
        <f t="shared" si="81"/>
        <v>0</v>
      </c>
      <c r="Y106" s="29">
        <f t="shared" si="47"/>
        <v>0</v>
      </c>
      <c r="Z106" s="29" t="str">
        <f t="shared" si="69"/>
        <v/>
      </c>
      <c r="AA106" s="29" t="str">
        <f t="shared" si="82"/>
        <v>　</v>
      </c>
      <c r="AB106" s="29" t="str">
        <f t="shared" si="70"/>
        <v xml:space="preserve"> </v>
      </c>
      <c r="AC106" s="44">
        <f t="shared" si="83"/>
        <v>0</v>
      </c>
      <c r="AD106" s="29" t="str">
        <f t="shared" si="84"/>
        <v/>
      </c>
      <c r="AE106" s="29">
        <v>0</v>
      </c>
      <c r="AF106" s="29" t="str">
        <f t="shared" si="85"/>
        <v/>
      </c>
      <c r="AG106" s="29" t="str">
        <f t="shared" si="71"/>
        <v/>
      </c>
      <c r="AH106" s="29" t="str">
        <f t="shared" si="63"/>
        <v/>
      </c>
      <c r="AI106" s="29" t="str">
        <f t="shared" si="64"/>
        <v/>
      </c>
      <c r="AJ106" s="29" t="str">
        <f t="shared" si="72"/>
        <v/>
      </c>
      <c r="AK106" s="29" t="str">
        <f t="shared" si="73"/>
        <v/>
      </c>
      <c r="AL106" s="29" t="str">
        <f t="shared" si="86"/>
        <v/>
      </c>
      <c r="AM106" s="29" t="str">
        <f t="shared" si="87"/>
        <v/>
      </c>
      <c r="AN106" s="29" t="str">
        <f t="shared" si="88"/>
        <v/>
      </c>
      <c r="AO106" s="29" t="str">
        <f t="shared" si="89"/>
        <v/>
      </c>
      <c r="AP106" s="29" t="str">
        <f t="shared" si="90"/>
        <v>999:99.99</v>
      </c>
      <c r="AQ106" s="29" t="str">
        <f t="shared" si="91"/>
        <v>999:99.99</v>
      </c>
      <c r="AR106" s="29" t="str">
        <f t="shared" si="92"/>
        <v>999:99.99</v>
      </c>
      <c r="AS106" s="29" t="str">
        <f t="shared" si="93"/>
        <v>999:99.99</v>
      </c>
      <c r="AT106" s="3">
        <f t="shared" si="74"/>
        <v>0</v>
      </c>
      <c r="AU106" s="5">
        <f t="shared" si="76"/>
        <v>29</v>
      </c>
      <c r="AV106" s="5">
        <f t="shared" si="77"/>
        <v>29</v>
      </c>
      <c r="AW106" s="3" t="str">
        <f t="shared" si="75"/>
        <v>19000100</v>
      </c>
    </row>
    <row r="107" spans="1:49" ht="19.149999999999999" hidden="1" customHeight="1">
      <c r="A107" s="7" t="str">
        <f t="shared" si="65"/>
        <v/>
      </c>
      <c r="B107" s="109"/>
      <c r="C107" s="24"/>
      <c r="D107" s="59"/>
      <c r="E107" s="60"/>
      <c r="F107" s="60"/>
      <c r="G107" s="60"/>
      <c r="H107" s="60"/>
      <c r="I107" s="7" t="str">
        <f t="shared" si="66"/>
        <v/>
      </c>
      <c r="J107" s="61"/>
      <c r="K107" s="62"/>
      <c r="L107" s="61"/>
      <c r="M107" s="62"/>
      <c r="N107" s="61"/>
      <c r="O107" s="62"/>
      <c r="P107" s="61"/>
      <c r="Q107" s="62"/>
      <c r="R107" s="10"/>
      <c r="S107" s="44">
        <f t="shared" si="78"/>
        <v>0</v>
      </c>
      <c r="T107" s="44">
        <f t="shared" si="67"/>
        <v>0</v>
      </c>
      <c r="U107" s="44">
        <f t="shared" si="68"/>
        <v>0</v>
      </c>
      <c r="V107" s="44">
        <f t="shared" si="79"/>
        <v>0</v>
      </c>
      <c r="W107" s="44">
        <f t="shared" si="80"/>
        <v>0</v>
      </c>
      <c r="X107" s="44">
        <f t="shared" si="81"/>
        <v>0</v>
      </c>
      <c r="Y107" s="29">
        <f t="shared" si="47"/>
        <v>0</v>
      </c>
      <c r="Z107" s="29" t="str">
        <f t="shared" si="69"/>
        <v/>
      </c>
      <c r="AA107" s="29" t="str">
        <f t="shared" si="82"/>
        <v>　</v>
      </c>
      <c r="AB107" s="29" t="str">
        <f t="shared" si="70"/>
        <v xml:space="preserve"> </v>
      </c>
      <c r="AC107" s="44">
        <f t="shared" si="83"/>
        <v>0</v>
      </c>
      <c r="AD107" s="29" t="str">
        <f t="shared" si="84"/>
        <v/>
      </c>
      <c r="AE107" s="29">
        <v>0</v>
      </c>
      <c r="AF107" s="29" t="str">
        <f t="shared" si="85"/>
        <v/>
      </c>
      <c r="AG107" s="29" t="str">
        <f t="shared" si="71"/>
        <v/>
      </c>
      <c r="AH107" s="29" t="str">
        <f t="shared" si="63"/>
        <v/>
      </c>
      <c r="AI107" s="29" t="str">
        <f t="shared" si="64"/>
        <v/>
      </c>
      <c r="AJ107" s="29" t="str">
        <f t="shared" si="72"/>
        <v/>
      </c>
      <c r="AK107" s="29" t="str">
        <f t="shared" si="73"/>
        <v/>
      </c>
      <c r="AL107" s="29" t="str">
        <f t="shared" si="86"/>
        <v/>
      </c>
      <c r="AM107" s="29" t="str">
        <f t="shared" si="87"/>
        <v/>
      </c>
      <c r="AN107" s="29" t="str">
        <f t="shared" si="88"/>
        <v/>
      </c>
      <c r="AO107" s="29" t="str">
        <f t="shared" si="89"/>
        <v/>
      </c>
      <c r="AP107" s="29" t="str">
        <f t="shared" si="90"/>
        <v>999:99.99</v>
      </c>
      <c r="AQ107" s="29" t="str">
        <f t="shared" si="91"/>
        <v>999:99.99</v>
      </c>
      <c r="AR107" s="29" t="str">
        <f t="shared" si="92"/>
        <v>999:99.99</v>
      </c>
      <c r="AS107" s="29" t="str">
        <f t="shared" si="93"/>
        <v>999:99.99</v>
      </c>
      <c r="AT107" s="3">
        <f t="shared" si="74"/>
        <v>0</v>
      </c>
      <c r="AU107" s="5">
        <f t="shared" si="76"/>
        <v>30</v>
      </c>
      <c r="AV107" s="5">
        <f t="shared" si="77"/>
        <v>30</v>
      </c>
      <c r="AW107" s="3" t="str">
        <f t="shared" si="75"/>
        <v>19000100</v>
      </c>
    </row>
    <row r="108" spans="1:49" ht="19.149999999999999" hidden="1" customHeight="1">
      <c r="A108" s="7" t="str">
        <f t="shared" si="65"/>
        <v/>
      </c>
      <c r="B108" s="109"/>
      <c r="C108" s="24"/>
      <c r="D108" s="59"/>
      <c r="E108" s="60"/>
      <c r="F108" s="60"/>
      <c r="G108" s="60"/>
      <c r="H108" s="60"/>
      <c r="I108" s="7" t="str">
        <f t="shared" si="66"/>
        <v/>
      </c>
      <c r="J108" s="61"/>
      <c r="K108" s="62"/>
      <c r="L108" s="61"/>
      <c r="M108" s="62"/>
      <c r="N108" s="61"/>
      <c r="O108" s="62"/>
      <c r="P108" s="61"/>
      <c r="Q108" s="62"/>
      <c r="R108" s="10"/>
      <c r="S108" s="44">
        <f t="shared" si="78"/>
        <v>0</v>
      </c>
      <c r="T108" s="44">
        <f t="shared" si="67"/>
        <v>0</v>
      </c>
      <c r="U108" s="44">
        <f t="shared" si="68"/>
        <v>0</v>
      </c>
      <c r="V108" s="44">
        <f t="shared" si="79"/>
        <v>0</v>
      </c>
      <c r="W108" s="44">
        <f t="shared" si="80"/>
        <v>0</v>
      </c>
      <c r="X108" s="44">
        <f t="shared" si="81"/>
        <v>0</v>
      </c>
      <c r="Y108" s="29">
        <f t="shared" si="47"/>
        <v>0</v>
      </c>
      <c r="Z108" s="29" t="str">
        <f t="shared" si="69"/>
        <v/>
      </c>
      <c r="AA108" s="29" t="str">
        <f t="shared" si="82"/>
        <v>　</v>
      </c>
      <c r="AB108" s="29" t="str">
        <f t="shared" si="70"/>
        <v xml:space="preserve"> </v>
      </c>
      <c r="AC108" s="44">
        <f t="shared" si="83"/>
        <v>0</v>
      </c>
      <c r="AD108" s="29" t="str">
        <f t="shared" si="84"/>
        <v/>
      </c>
      <c r="AE108" s="29">
        <v>0</v>
      </c>
      <c r="AF108" s="29" t="str">
        <f t="shared" si="85"/>
        <v/>
      </c>
      <c r="AG108" s="29" t="str">
        <f t="shared" si="71"/>
        <v/>
      </c>
      <c r="AH108" s="29" t="str">
        <f t="shared" si="63"/>
        <v/>
      </c>
      <c r="AI108" s="29" t="str">
        <f t="shared" si="64"/>
        <v/>
      </c>
      <c r="AJ108" s="29" t="str">
        <f t="shared" si="72"/>
        <v/>
      </c>
      <c r="AK108" s="29" t="str">
        <f t="shared" si="73"/>
        <v/>
      </c>
      <c r="AL108" s="29" t="str">
        <f t="shared" si="86"/>
        <v/>
      </c>
      <c r="AM108" s="29" t="str">
        <f t="shared" si="87"/>
        <v/>
      </c>
      <c r="AN108" s="29" t="str">
        <f t="shared" si="88"/>
        <v/>
      </c>
      <c r="AO108" s="29" t="str">
        <f t="shared" si="89"/>
        <v/>
      </c>
      <c r="AP108" s="29" t="str">
        <f t="shared" si="90"/>
        <v>999:99.99</v>
      </c>
      <c r="AQ108" s="29" t="str">
        <f t="shared" si="91"/>
        <v>999:99.99</v>
      </c>
      <c r="AR108" s="29" t="str">
        <f t="shared" si="92"/>
        <v>999:99.99</v>
      </c>
      <c r="AS108" s="29" t="str">
        <f t="shared" si="93"/>
        <v>999:99.99</v>
      </c>
      <c r="AT108" s="3">
        <f t="shared" si="74"/>
        <v>0</v>
      </c>
      <c r="AU108" s="5">
        <f t="shared" si="76"/>
        <v>31</v>
      </c>
      <c r="AV108" s="5">
        <f t="shared" si="77"/>
        <v>31</v>
      </c>
      <c r="AW108" s="3" t="str">
        <f t="shared" si="75"/>
        <v>19000100</v>
      </c>
    </row>
    <row r="109" spans="1:49" ht="19.149999999999999" hidden="1" customHeight="1">
      <c r="A109" s="7" t="str">
        <f t="shared" si="65"/>
        <v/>
      </c>
      <c r="B109" s="109"/>
      <c r="C109" s="24"/>
      <c r="D109" s="59"/>
      <c r="E109" s="60"/>
      <c r="F109" s="60"/>
      <c r="G109" s="60"/>
      <c r="H109" s="60"/>
      <c r="I109" s="7" t="str">
        <f t="shared" si="66"/>
        <v/>
      </c>
      <c r="J109" s="61"/>
      <c r="K109" s="62"/>
      <c r="L109" s="61"/>
      <c r="M109" s="62"/>
      <c r="N109" s="61"/>
      <c r="O109" s="62"/>
      <c r="P109" s="61"/>
      <c r="Q109" s="62"/>
      <c r="R109" s="10"/>
      <c r="S109" s="44">
        <f t="shared" si="78"/>
        <v>0</v>
      </c>
      <c r="T109" s="44">
        <f t="shared" si="67"/>
        <v>0</v>
      </c>
      <c r="U109" s="44">
        <f t="shared" si="68"/>
        <v>0</v>
      </c>
      <c r="V109" s="44">
        <f t="shared" si="79"/>
        <v>0</v>
      </c>
      <c r="W109" s="44">
        <f t="shared" si="80"/>
        <v>0</v>
      </c>
      <c r="X109" s="44">
        <f t="shared" si="81"/>
        <v>0</v>
      </c>
      <c r="Y109" s="29">
        <f t="shared" si="47"/>
        <v>0</v>
      </c>
      <c r="Z109" s="29" t="str">
        <f t="shared" si="69"/>
        <v/>
      </c>
      <c r="AA109" s="29" t="str">
        <f t="shared" si="82"/>
        <v>　</v>
      </c>
      <c r="AB109" s="29" t="str">
        <f t="shared" si="70"/>
        <v xml:space="preserve"> </v>
      </c>
      <c r="AC109" s="44">
        <f t="shared" si="83"/>
        <v>0</v>
      </c>
      <c r="AD109" s="29" t="str">
        <f t="shared" si="84"/>
        <v/>
      </c>
      <c r="AE109" s="29">
        <v>0</v>
      </c>
      <c r="AF109" s="29" t="str">
        <f t="shared" si="85"/>
        <v/>
      </c>
      <c r="AG109" s="29" t="str">
        <f t="shared" si="71"/>
        <v/>
      </c>
      <c r="AH109" s="29" t="str">
        <f t="shared" si="63"/>
        <v/>
      </c>
      <c r="AI109" s="29" t="str">
        <f t="shared" si="64"/>
        <v/>
      </c>
      <c r="AJ109" s="29" t="str">
        <f t="shared" si="72"/>
        <v/>
      </c>
      <c r="AK109" s="29" t="str">
        <f t="shared" si="73"/>
        <v/>
      </c>
      <c r="AL109" s="29" t="str">
        <f t="shared" si="86"/>
        <v/>
      </c>
      <c r="AM109" s="29" t="str">
        <f t="shared" si="87"/>
        <v/>
      </c>
      <c r="AN109" s="29" t="str">
        <f t="shared" si="88"/>
        <v/>
      </c>
      <c r="AO109" s="29" t="str">
        <f t="shared" si="89"/>
        <v/>
      </c>
      <c r="AP109" s="29" t="str">
        <f t="shared" si="90"/>
        <v>999:99.99</v>
      </c>
      <c r="AQ109" s="29" t="str">
        <f t="shared" si="91"/>
        <v>999:99.99</v>
      </c>
      <c r="AR109" s="29" t="str">
        <f t="shared" si="92"/>
        <v>999:99.99</v>
      </c>
      <c r="AS109" s="29" t="str">
        <f t="shared" si="93"/>
        <v>999:99.99</v>
      </c>
      <c r="AT109" s="3">
        <f t="shared" si="74"/>
        <v>0</v>
      </c>
      <c r="AU109" s="5">
        <f t="shared" si="76"/>
        <v>32</v>
      </c>
      <c r="AV109" s="5">
        <f t="shared" si="77"/>
        <v>32</v>
      </c>
      <c r="AW109" s="3" t="str">
        <f t="shared" si="75"/>
        <v>19000100</v>
      </c>
    </row>
    <row r="110" spans="1:49" ht="19.149999999999999" hidden="1" customHeight="1">
      <c r="A110" s="7" t="str">
        <f t="shared" si="65"/>
        <v/>
      </c>
      <c r="B110" s="109"/>
      <c r="C110" s="24"/>
      <c r="D110" s="59"/>
      <c r="E110" s="60"/>
      <c r="F110" s="60"/>
      <c r="G110" s="60"/>
      <c r="H110" s="60"/>
      <c r="I110" s="7" t="str">
        <f t="shared" si="66"/>
        <v/>
      </c>
      <c r="J110" s="61"/>
      <c r="K110" s="62"/>
      <c r="L110" s="61"/>
      <c r="M110" s="62"/>
      <c r="N110" s="61"/>
      <c r="O110" s="62"/>
      <c r="P110" s="61"/>
      <c r="Q110" s="62"/>
      <c r="R110" s="10"/>
      <c r="S110" s="44">
        <f t="shared" si="78"/>
        <v>0</v>
      </c>
      <c r="T110" s="44">
        <f t="shared" si="67"/>
        <v>0</v>
      </c>
      <c r="U110" s="44">
        <f t="shared" si="68"/>
        <v>0</v>
      </c>
      <c r="V110" s="44">
        <f t="shared" si="79"/>
        <v>0</v>
      </c>
      <c r="W110" s="44">
        <f t="shared" si="80"/>
        <v>0</v>
      </c>
      <c r="X110" s="44">
        <f t="shared" si="81"/>
        <v>0</v>
      </c>
      <c r="Y110" s="29">
        <f t="shared" si="47"/>
        <v>0</v>
      </c>
      <c r="Z110" s="29" t="str">
        <f t="shared" si="69"/>
        <v/>
      </c>
      <c r="AA110" s="29" t="str">
        <f t="shared" si="82"/>
        <v>　</v>
      </c>
      <c r="AB110" s="29" t="str">
        <f t="shared" si="70"/>
        <v xml:space="preserve"> </v>
      </c>
      <c r="AC110" s="44">
        <f t="shared" si="83"/>
        <v>0</v>
      </c>
      <c r="AD110" s="29" t="str">
        <f t="shared" si="84"/>
        <v/>
      </c>
      <c r="AE110" s="29">
        <v>0</v>
      </c>
      <c r="AF110" s="29" t="str">
        <f t="shared" si="85"/>
        <v/>
      </c>
      <c r="AG110" s="29" t="str">
        <f t="shared" si="71"/>
        <v/>
      </c>
      <c r="AH110" s="29" t="str">
        <f t="shared" si="63"/>
        <v/>
      </c>
      <c r="AI110" s="29" t="str">
        <f t="shared" si="64"/>
        <v/>
      </c>
      <c r="AJ110" s="29" t="str">
        <f t="shared" si="72"/>
        <v/>
      </c>
      <c r="AK110" s="29" t="str">
        <f t="shared" si="73"/>
        <v/>
      </c>
      <c r="AL110" s="29" t="str">
        <f t="shared" si="86"/>
        <v/>
      </c>
      <c r="AM110" s="29" t="str">
        <f t="shared" si="87"/>
        <v/>
      </c>
      <c r="AN110" s="29" t="str">
        <f t="shared" si="88"/>
        <v/>
      </c>
      <c r="AO110" s="29" t="str">
        <f t="shared" si="89"/>
        <v/>
      </c>
      <c r="AP110" s="29" t="str">
        <f t="shared" si="90"/>
        <v>999:99.99</v>
      </c>
      <c r="AQ110" s="29" t="str">
        <f t="shared" si="91"/>
        <v>999:99.99</v>
      </c>
      <c r="AR110" s="29" t="str">
        <f t="shared" si="92"/>
        <v>999:99.99</v>
      </c>
      <c r="AS110" s="29" t="str">
        <f t="shared" si="93"/>
        <v>999:99.99</v>
      </c>
      <c r="AT110" s="3">
        <f t="shared" si="74"/>
        <v>0</v>
      </c>
      <c r="AU110" s="5">
        <f t="shared" ref="AU110:AU137" si="94">AU109+IF(AA100="",0,1)</f>
        <v>33</v>
      </c>
      <c r="AV110" s="5">
        <f t="shared" ref="AV110:AV137" si="95">IF(AA100="","",AU110)</f>
        <v>33</v>
      </c>
      <c r="AW110" s="3" t="str">
        <f t="shared" si="75"/>
        <v>19000100</v>
      </c>
    </row>
    <row r="111" spans="1:49" ht="19.149999999999999" hidden="1" customHeight="1">
      <c r="A111" s="7" t="str">
        <f t="shared" si="65"/>
        <v/>
      </c>
      <c r="B111" s="109"/>
      <c r="C111" s="24"/>
      <c r="D111" s="59"/>
      <c r="E111" s="60"/>
      <c r="F111" s="60"/>
      <c r="G111" s="60"/>
      <c r="H111" s="60"/>
      <c r="I111" s="7" t="str">
        <f t="shared" si="66"/>
        <v/>
      </c>
      <c r="J111" s="61"/>
      <c r="K111" s="62"/>
      <c r="L111" s="61"/>
      <c r="M111" s="62"/>
      <c r="N111" s="61"/>
      <c r="O111" s="62"/>
      <c r="P111" s="61"/>
      <c r="Q111" s="62"/>
      <c r="R111" s="10"/>
      <c r="S111" s="44">
        <f t="shared" si="78"/>
        <v>0</v>
      </c>
      <c r="T111" s="44">
        <f t="shared" si="67"/>
        <v>0</v>
      </c>
      <c r="U111" s="44">
        <f t="shared" si="68"/>
        <v>0</v>
      </c>
      <c r="V111" s="44">
        <f t="shared" si="79"/>
        <v>0</v>
      </c>
      <c r="W111" s="44">
        <f t="shared" si="80"/>
        <v>0</v>
      </c>
      <c r="X111" s="44">
        <f t="shared" si="81"/>
        <v>0</v>
      </c>
      <c r="Y111" s="29">
        <f t="shared" si="47"/>
        <v>0</v>
      </c>
      <c r="Z111" s="29" t="str">
        <f t="shared" si="69"/>
        <v/>
      </c>
      <c r="AA111" s="29" t="str">
        <f t="shared" si="82"/>
        <v>　</v>
      </c>
      <c r="AB111" s="29" t="str">
        <f t="shared" si="70"/>
        <v xml:space="preserve"> </v>
      </c>
      <c r="AC111" s="44">
        <f t="shared" si="83"/>
        <v>0</v>
      </c>
      <c r="AD111" s="29" t="str">
        <f t="shared" si="84"/>
        <v/>
      </c>
      <c r="AE111" s="29">
        <v>0</v>
      </c>
      <c r="AF111" s="29" t="str">
        <f t="shared" si="85"/>
        <v/>
      </c>
      <c r="AG111" s="29" t="str">
        <f t="shared" si="71"/>
        <v/>
      </c>
      <c r="AH111" s="29" t="str">
        <f t="shared" si="63"/>
        <v/>
      </c>
      <c r="AI111" s="29" t="str">
        <f t="shared" si="64"/>
        <v/>
      </c>
      <c r="AJ111" s="29" t="str">
        <f t="shared" si="72"/>
        <v/>
      </c>
      <c r="AK111" s="29" t="str">
        <f t="shared" si="73"/>
        <v/>
      </c>
      <c r="AL111" s="29" t="str">
        <f t="shared" si="86"/>
        <v/>
      </c>
      <c r="AM111" s="29" t="str">
        <f t="shared" si="87"/>
        <v/>
      </c>
      <c r="AN111" s="29" t="str">
        <f t="shared" si="88"/>
        <v/>
      </c>
      <c r="AO111" s="29" t="str">
        <f t="shared" si="89"/>
        <v/>
      </c>
      <c r="AP111" s="29" t="str">
        <f t="shared" si="90"/>
        <v>999:99.99</v>
      </c>
      <c r="AQ111" s="29" t="str">
        <f t="shared" si="91"/>
        <v>999:99.99</v>
      </c>
      <c r="AR111" s="29" t="str">
        <f t="shared" si="92"/>
        <v>999:99.99</v>
      </c>
      <c r="AS111" s="29" t="str">
        <f t="shared" si="93"/>
        <v>999:99.99</v>
      </c>
      <c r="AT111" s="3">
        <f t="shared" si="74"/>
        <v>0</v>
      </c>
      <c r="AU111" s="5">
        <f t="shared" si="94"/>
        <v>34</v>
      </c>
      <c r="AV111" s="5">
        <f t="shared" si="95"/>
        <v>34</v>
      </c>
      <c r="AW111" s="3" t="str">
        <f t="shared" si="75"/>
        <v>19000100</v>
      </c>
    </row>
    <row r="112" spans="1:49" ht="19.149999999999999" hidden="1" customHeight="1">
      <c r="A112" s="7" t="str">
        <f t="shared" si="65"/>
        <v/>
      </c>
      <c r="B112" s="109"/>
      <c r="C112" s="24"/>
      <c r="D112" s="59"/>
      <c r="E112" s="60"/>
      <c r="F112" s="60"/>
      <c r="G112" s="60"/>
      <c r="H112" s="60"/>
      <c r="I112" s="7" t="str">
        <f t="shared" si="66"/>
        <v/>
      </c>
      <c r="J112" s="61"/>
      <c r="K112" s="62"/>
      <c r="L112" s="61"/>
      <c r="M112" s="62"/>
      <c r="N112" s="61"/>
      <c r="O112" s="62"/>
      <c r="P112" s="61"/>
      <c r="Q112" s="62"/>
      <c r="R112" s="10"/>
      <c r="S112" s="44">
        <f t="shared" si="78"/>
        <v>0</v>
      </c>
      <c r="T112" s="44">
        <f t="shared" si="67"/>
        <v>0</v>
      </c>
      <c r="U112" s="44">
        <f t="shared" si="68"/>
        <v>0</v>
      </c>
      <c r="V112" s="44">
        <f t="shared" si="79"/>
        <v>0</v>
      </c>
      <c r="W112" s="44">
        <f t="shared" si="80"/>
        <v>0</v>
      </c>
      <c r="X112" s="44">
        <f t="shared" si="81"/>
        <v>0</v>
      </c>
      <c r="Y112" s="29">
        <f t="shared" si="47"/>
        <v>0</v>
      </c>
      <c r="Z112" s="29" t="str">
        <f t="shared" si="69"/>
        <v/>
      </c>
      <c r="AA112" s="29" t="str">
        <f t="shared" si="82"/>
        <v>　</v>
      </c>
      <c r="AB112" s="29" t="str">
        <f t="shared" si="70"/>
        <v xml:space="preserve"> </v>
      </c>
      <c r="AC112" s="44">
        <f t="shared" si="83"/>
        <v>0</v>
      </c>
      <c r="AD112" s="29" t="str">
        <f t="shared" si="84"/>
        <v/>
      </c>
      <c r="AE112" s="29">
        <v>0</v>
      </c>
      <c r="AF112" s="29" t="str">
        <f t="shared" si="85"/>
        <v/>
      </c>
      <c r="AG112" s="29" t="str">
        <f t="shared" si="71"/>
        <v/>
      </c>
      <c r="AH112" s="29" t="str">
        <f t="shared" si="63"/>
        <v/>
      </c>
      <c r="AI112" s="29" t="str">
        <f t="shared" si="64"/>
        <v/>
      </c>
      <c r="AJ112" s="29" t="str">
        <f t="shared" si="72"/>
        <v/>
      </c>
      <c r="AK112" s="29" t="str">
        <f t="shared" si="73"/>
        <v/>
      </c>
      <c r="AL112" s="29" t="str">
        <f t="shared" si="86"/>
        <v/>
      </c>
      <c r="AM112" s="29" t="str">
        <f t="shared" si="87"/>
        <v/>
      </c>
      <c r="AN112" s="29" t="str">
        <f t="shared" si="88"/>
        <v/>
      </c>
      <c r="AO112" s="29" t="str">
        <f t="shared" si="89"/>
        <v/>
      </c>
      <c r="AP112" s="29" t="str">
        <f t="shared" si="90"/>
        <v>999:99.99</v>
      </c>
      <c r="AQ112" s="29" t="str">
        <f t="shared" si="91"/>
        <v>999:99.99</v>
      </c>
      <c r="AR112" s="29" t="str">
        <f t="shared" si="92"/>
        <v>999:99.99</v>
      </c>
      <c r="AS112" s="29" t="str">
        <f t="shared" si="93"/>
        <v>999:99.99</v>
      </c>
      <c r="AT112" s="3">
        <f t="shared" si="74"/>
        <v>0</v>
      </c>
      <c r="AU112" s="5">
        <f t="shared" si="94"/>
        <v>35</v>
      </c>
      <c r="AV112" s="5">
        <f t="shared" si="95"/>
        <v>35</v>
      </c>
      <c r="AW112" s="3" t="str">
        <f t="shared" si="75"/>
        <v>19000100</v>
      </c>
    </row>
    <row r="113" spans="1:49" ht="19.149999999999999" hidden="1" customHeight="1">
      <c r="A113" s="7" t="str">
        <f t="shared" si="65"/>
        <v/>
      </c>
      <c r="B113" s="109"/>
      <c r="C113" s="24"/>
      <c r="D113" s="59"/>
      <c r="E113" s="60"/>
      <c r="F113" s="60"/>
      <c r="G113" s="60"/>
      <c r="H113" s="60"/>
      <c r="I113" s="7" t="str">
        <f t="shared" si="66"/>
        <v/>
      </c>
      <c r="J113" s="61"/>
      <c r="K113" s="62"/>
      <c r="L113" s="61"/>
      <c r="M113" s="62"/>
      <c r="N113" s="61"/>
      <c r="O113" s="62"/>
      <c r="P113" s="61"/>
      <c r="Q113" s="62"/>
      <c r="R113" s="10"/>
      <c r="S113" s="44">
        <f t="shared" si="78"/>
        <v>0</v>
      </c>
      <c r="T113" s="44">
        <f t="shared" si="67"/>
        <v>0</v>
      </c>
      <c r="U113" s="44">
        <f t="shared" si="68"/>
        <v>0</v>
      </c>
      <c r="V113" s="44">
        <f t="shared" si="79"/>
        <v>0</v>
      </c>
      <c r="W113" s="44">
        <f t="shared" si="80"/>
        <v>0</v>
      </c>
      <c r="X113" s="44">
        <f t="shared" si="81"/>
        <v>0</v>
      </c>
      <c r="Y113" s="29">
        <f t="shared" si="47"/>
        <v>0</v>
      </c>
      <c r="Z113" s="29" t="str">
        <f t="shared" si="69"/>
        <v/>
      </c>
      <c r="AA113" s="29" t="str">
        <f t="shared" si="82"/>
        <v>　</v>
      </c>
      <c r="AB113" s="29" t="str">
        <f t="shared" si="70"/>
        <v xml:space="preserve"> </v>
      </c>
      <c r="AC113" s="44">
        <f t="shared" si="83"/>
        <v>0</v>
      </c>
      <c r="AD113" s="29" t="str">
        <f t="shared" si="84"/>
        <v/>
      </c>
      <c r="AE113" s="29">
        <v>0</v>
      </c>
      <c r="AF113" s="29" t="str">
        <f t="shared" si="85"/>
        <v/>
      </c>
      <c r="AG113" s="29" t="str">
        <f t="shared" si="71"/>
        <v/>
      </c>
      <c r="AH113" s="29" t="str">
        <f t="shared" si="63"/>
        <v/>
      </c>
      <c r="AI113" s="29" t="str">
        <f t="shared" si="64"/>
        <v/>
      </c>
      <c r="AJ113" s="29" t="str">
        <f t="shared" si="72"/>
        <v/>
      </c>
      <c r="AK113" s="29" t="str">
        <f t="shared" si="73"/>
        <v/>
      </c>
      <c r="AL113" s="29" t="str">
        <f t="shared" si="86"/>
        <v/>
      </c>
      <c r="AM113" s="29" t="str">
        <f t="shared" si="87"/>
        <v/>
      </c>
      <c r="AN113" s="29" t="str">
        <f t="shared" si="88"/>
        <v/>
      </c>
      <c r="AO113" s="29" t="str">
        <f t="shared" si="89"/>
        <v/>
      </c>
      <c r="AP113" s="29" t="str">
        <f t="shared" si="90"/>
        <v>999:99.99</v>
      </c>
      <c r="AQ113" s="29" t="str">
        <f t="shared" si="91"/>
        <v>999:99.99</v>
      </c>
      <c r="AR113" s="29" t="str">
        <f t="shared" si="92"/>
        <v>999:99.99</v>
      </c>
      <c r="AS113" s="29" t="str">
        <f t="shared" si="93"/>
        <v>999:99.99</v>
      </c>
      <c r="AT113" s="3">
        <f t="shared" si="74"/>
        <v>0</v>
      </c>
      <c r="AU113" s="5">
        <f t="shared" si="94"/>
        <v>36</v>
      </c>
      <c r="AV113" s="5">
        <f t="shared" si="95"/>
        <v>36</v>
      </c>
      <c r="AW113" s="3" t="str">
        <f t="shared" si="75"/>
        <v>19000100</v>
      </c>
    </row>
    <row r="114" spans="1:49" ht="19.149999999999999" hidden="1" customHeight="1">
      <c r="A114" s="7" t="str">
        <f t="shared" si="65"/>
        <v/>
      </c>
      <c r="B114" s="109"/>
      <c r="C114" s="24"/>
      <c r="D114" s="59"/>
      <c r="E114" s="60"/>
      <c r="F114" s="60"/>
      <c r="G114" s="60"/>
      <c r="H114" s="60"/>
      <c r="I114" s="7" t="str">
        <f t="shared" si="66"/>
        <v/>
      </c>
      <c r="J114" s="61"/>
      <c r="K114" s="62"/>
      <c r="L114" s="61"/>
      <c r="M114" s="62"/>
      <c r="N114" s="61"/>
      <c r="O114" s="62"/>
      <c r="P114" s="61"/>
      <c r="Q114" s="62"/>
      <c r="R114" s="10"/>
      <c r="S114" s="44">
        <f t="shared" si="78"/>
        <v>0</v>
      </c>
      <c r="T114" s="44">
        <f t="shared" si="67"/>
        <v>0</v>
      </c>
      <c r="U114" s="44">
        <f t="shared" si="68"/>
        <v>0</v>
      </c>
      <c r="V114" s="44">
        <f t="shared" si="79"/>
        <v>0</v>
      </c>
      <c r="W114" s="44">
        <f t="shared" si="80"/>
        <v>0</v>
      </c>
      <c r="X114" s="44">
        <f t="shared" si="81"/>
        <v>0</v>
      </c>
      <c r="Y114" s="29">
        <f t="shared" si="47"/>
        <v>0</v>
      </c>
      <c r="Z114" s="29" t="str">
        <f t="shared" si="69"/>
        <v/>
      </c>
      <c r="AA114" s="29" t="str">
        <f t="shared" si="82"/>
        <v>　</v>
      </c>
      <c r="AB114" s="29" t="str">
        <f t="shared" si="70"/>
        <v xml:space="preserve"> </v>
      </c>
      <c r="AC114" s="44">
        <f t="shared" si="83"/>
        <v>0</v>
      </c>
      <c r="AD114" s="29" t="str">
        <f t="shared" si="84"/>
        <v/>
      </c>
      <c r="AE114" s="29">
        <v>0</v>
      </c>
      <c r="AF114" s="29" t="str">
        <f t="shared" si="85"/>
        <v/>
      </c>
      <c r="AG114" s="29" t="str">
        <f t="shared" si="71"/>
        <v/>
      </c>
      <c r="AH114" s="29" t="str">
        <f t="shared" si="63"/>
        <v/>
      </c>
      <c r="AI114" s="29" t="str">
        <f t="shared" si="64"/>
        <v/>
      </c>
      <c r="AJ114" s="29" t="str">
        <f t="shared" si="72"/>
        <v/>
      </c>
      <c r="AK114" s="29" t="str">
        <f t="shared" si="73"/>
        <v/>
      </c>
      <c r="AL114" s="29" t="str">
        <f t="shared" si="86"/>
        <v/>
      </c>
      <c r="AM114" s="29" t="str">
        <f t="shared" si="87"/>
        <v/>
      </c>
      <c r="AN114" s="29" t="str">
        <f t="shared" si="88"/>
        <v/>
      </c>
      <c r="AO114" s="29" t="str">
        <f t="shared" si="89"/>
        <v/>
      </c>
      <c r="AP114" s="29" t="str">
        <f t="shared" si="90"/>
        <v>999:99.99</v>
      </c>
      <c r="AQ114" s="29" t="str">
        <f t="shared" si="91"/>
        <v>999:99.99</v>
      </c>
      <c r="AR114" s="29" t="str">
        <f t="shared" si="92"/>
        <v>999:99.99</v>
      </c>
      <c r="AS114" s="29" t="str">
        <f t="shared" si="93"/>
        <v>999:99.99</v>
      </c>
      <c r="AT114" s="3">
        <f t="shared" si="74"/>
        <v>0</v>
      </c>
      <c r="AU114" s="5">
        <f t="shared" si="94"/>
        <v>37</v>
      </c>
      <c r="AV114" s="5">
        <f t="shared" si="95"/>
        <v>37</v>
      </c>
      <c r="AW114" s="3" t="str">
        <f t="shared" si="75"/>
        <v>19000100</v>
      </c>
    </row>
    <row r="115" spans="1:49" ht="19.149999999999999" hidden="1" customHeight="1">
      <c r="A115" s="7" t="str">
        <f t="shared" si="65"/>
        <v/>
      </c>
      <c r="B115" s="109"/>
      <c r="C115" s="24"/>
      <c r="D115" s="59"/>
      <c r="E115" s="60"/>
      <c r="F115" s="60"/>
      <c r="G115" s="60"/>
      <c r="H115" s="60"/>
      <c r="I115" s="7" t="str">
        <f t="shared" si="66"/>
        <v/>
      </c>
      <c r="J115" s="61"/>
      <c r="K115" s="62"/>
      <c r="L115" s="61"/>
      <c r="M115" s="62"/>
      <c r="N115" s="61"/>
      <c r="O115" s="62"/>
      <c r="P115" s="61"/>
      <c r="Q115" s="62"/>
      <c r="R115" s="10"/>
      <c r="S115" s="44">
        <f t="shared" si="78"/>
        <v>0</v>
      </c>
      <c r="T115" s="44">
        <f t="shared" si="67"/>
        <v>0</v>
      </c>
      <c r="U115" s="44">
        <f t="shared" si="68"/>
        <v>0</v>
      </c>
      <c r="V115" s="44">
        <f t="shared" si="79"/>
        <v>0</v>
      </c>
      <c r="W115" s="44">
        <f t="shared" si="80"/>
        <v>0</v>
      </c>
      <c r="X115" s="44">
        <f t="shared" si="81"/>
        <v>0</v>
      </c>
      <c r="Y115" s="29">
        <f t="shared" si="47"/>
        <v>0</v>
      </c>
      <c r="Z115" s="29" t="str">
        <f t="shared" si="69"/>
        <v/>
      </c>
      <c r="AA115" s="29" t="str">
        <f t="shared" si="82"/>
        <v>　</v>
      </c>
      <c r="AB115" s="29" t="str">
        <f t="shared" si="70"/>
        <v xml:space="preserve"> </v>
      </c>
      <c r="AC115" s="44">
        <f t="shared" si="83"/>
        <v>0</v>
      </c>
      <c r="AD115" s="29" t="str">
        <f t="shared" si="84"/>
        <v/>
      </c>
      <c r="AE115" s="29">
        <v>0</v>
      </c>
      <c r="AF115" s="29" t="str">
        <f t="shared" si="85"/>
        <v/>
      </c>
      <c r="AG115" s="29" t="str">
        <f t="shared" si="71"/>
        <v/>
      </c>
      <c r="AH115" s="29" t="str">
        <f t="shared" si="63"/>
        <v/>
      </c>
      <c r="AI115" s="29" t="str">
        <f t="shared" si="64"/>
        <v/>
      </c>
      <c r="AJ115" s="29" t="str">
        <f t="shared" si="72"/>
        <v/>
      </c>
      <c r="AK115" s="29" t="str">
        <f t="shared" si="73"/>
        <v/>
      </c>
      <c r="AL115" s="29" t="str">
        <f t="shared" si="86"/>
        <v/>
      </c>
      <c r="AM115" s="29" t="str">
        <f t="shared" si="87"/>
        <v/>
      </c>
      <c r="AN115" s="29" t="str">
        <f t="shared" si="88"/>
        <v/>
      </c>
      <c r="AO115" s="29" t="str">
        <f t="shared" si="89"/>
        <v/>
      </c>
      <c r="AP115" s="29" t="str">
        <f t="shared" si="90"/>
        <v>999:99.99</v>
      </c>
      <c r="AQ115" s="29" t="str">
        <f t="shared" si="91"/>
        <v>999:99.99</v>
      </c>
      <c r="AR115" s="29" t="str">
        <f t="shared" si="92"/>
        <v>999:99.99</v>
      </c>
      <c r="AS115" s="29" t="str">
        <f t="shared" si="93"/>
        <v>999:99.99</v>
      </c>
      <c r="AT115" s="3">
        <f t="shared" si="74"/>
        <v>0</v>
      </c>
      <c r="AU115" s="5">
        <f t="shared" si="94"/>
        <v>38</v>
      </c>
      <c r="AV115" s="5">
        <f t="shared" si="95"/>
        <v>38</v>
      </c>
      <c r="AW115" s="3" t="str">
        <f t="shared" si="75"/>
        <v>19000100</v>
      </c>
    </row>
    <row r="116" spans="1:49" ht="19.149999999999999" hidden="1" customHeight="1">
      <c r="A116" s="7" t="str">
        <f t="shared" si="65"/>
        <v/>
      </c>
      <c r="B116" s="109"/>
      <c r="C116" s="24"/>
      <c r="D116" s="59"/>
      <c r="E116" s="60"/>
      <c r="F116" s="60"/>
      <c r="G116" s="60"/>
      <c r="H116" s="60"/>
      <c r="I116" s="7" t="str">
        <f t="shared" si="66"/>
        <v/>
      </c>
      <c r="J116" s="61"/>
      <c r="K116" s="62"/>
      <c r="L116" s="61"/>
      <c r="M116" s="62"/>
      <c r="N116" s="61"/>
      <c r="O116" s="62"/>
      <c r="P116" s="61"/>
      <c r="Q116" s="62"/>
      <c r="R116" s="10"/>
      <c r="S116" s="44">
        <f t="shared" si="78"/>
        <v>0</v>
      </c>
      <c r="T116" s="44">
        <f t="shared" si="67"/>
        <v>0</v>
      </c>
      <c r="U116" s="44">
        <f t="shared" si="68"/>
        <v>0</v>
      </c>
      <c r="V116" s="44">
        <f t="shared" si="79"/>
        <v>0</v>
      </c>
      <c r="W116" s="44">
        <f t="shared" si="80"/>
        <v>0</v>
      </c>
      <c r="X116" s="44">
        <f t="shared" si="81"/>
        <v>0</v>
      </c>
      <c r="Y116" s="29">
        <f t="shared" si="47"/>
        <v>0</v>
      </c>
      <c r="Z116" s="29" t="str">
        <f t="shared" si="69"/>
        <v/>
      </c>
      <c r="AA116" s="29" t="str">
        <f t="shared" si="82"/>
        <v>　</v>
      </c>
      <c r="AB116" s="29" t="str">
        <f t="shared" si="70"/>
        <v xml:space="preserve"> </v>
      </c>
      <c r="AC116" s="44">
        <f t="shared" si="83"/>
        <v>0</v>
      </c>
      <c r="AD116" s="29" t="str">
        <f t="shared" si="84"/>
        <v/>
      </c>
      <c r="AE116" s="29">
        <v>0</v>
      </c>
      <c r="AF116" s="29" t="str">
        <f t="shared" si="85"/>
        <v/>
      </c>
      <c r="AG116" s="29" t="str">
        <f t="shared" si="71"/>
        <v/>
      </c>
      <c r="AH116" s="29" t="str">
        <f t="shared" si="63"/>
        <v/>
      </c>
      <c r="AI116" s="29" t="str">
        <f t="shared" si="64"/>
        <v/>
      </c>
      <c r="AJ116" s="29" t="str">
        <f t="shared" si="72"/>
        <v/>
      </c>
      <c r="AK116" s="29" t="str">
        <f t="shared" si="73"/>
        <v/>
      </c>
      <c r="AL116" s="29" t="str">
        <f t="shared" si="86"/>
        <v/>
      </c>
      <c r="AM116" s="29" t="str">
        <f t="shared" si="87"/>
        <v/>
      </c>
      <c r="AN116" s="29" t="str">
        <f t="shared" si="88"/>
        <v/>
      </c>
      <c r="AO116" s="29" t="str">
        <f t="shared" si="89"/>
        <v/>
      </c>
      <c r="AP116" s="29" t="str">
        <f t="shared" si="90"/>
        <v>999:99.99</v>
      </c>
      <c r="AQ116" s="29" t="str">
        <f t="shared" si="91"/>
        <v>999:99.99</v>
      </c>
      <c r="AR116" s="29" t="str">
        <f t="shared" si="92"/>
        <v>999:99.99</v>
      </c>
      <c r="AS116" s="29" t="str">
        <f t="shared" si="93"/>
        <v>999:99.99</v>
      </c>
      <c r="AT116" s="3">
        <f t="shared" si="74"/>
        <v>0</v>
      </c>
      <c r="AU116" s="5">
        <f t="shared" si="94"/>
        <v>39</v>
      </c>
      <c r="AV116" s="5">
        <f t="shared" si="95"/>
        <v>39</v>
      </c>
      <c r="AW116" s="3" t="str">
        <f t="shared" si="75"/>
        <v>19000100</v>
      </c>
    </row>
    <row r="117" spans="1:49" ht="19.149999999999999" hidden="1" customHeight="1">
      <c r="A117" s="7" t="str">
        <f t="shared" si="65"/>
        <v/>
      </c>
      <c r="B117" s="109"/>
      <c r="C117" s="24"/>
      <c r="D117" s="59"/>
      <c r="E117" s="60"/>
      <c r="F117" s="60"/>
      <c r="G117" s="60"/>
      <c r="H117" s="60"/>
      <c r="I117" s="7" t="str">
        <f t="shared" si="66"/>
        <v/>
      </c>
      <c r="J117" s="61"/>
      <c r="K117" s="62"/>
      <c r="L117" s="61"/>
      <c r="M117" s="62"/>
      <c r="N117" s="61"/>
      <c r="O117" s="62"/>
      <c r="P117" s="61"/>
      <c r="Q117" s="62"/>
      <c r="R117" s="10"/>
      <c r="S117" s="44">
        <f t="shared" si="78"/>
        <v>0</v>
      </c>
      <c r="T117" s="44">
        <f t="shared" si="67"/>
        <v>0</v>
      </c>
      <c r="U117" s="44">
        <f t="shared" si="68"/>
        <v>0</v>
      </c>
      <c r="V117" s="44">
        <f t="shared" si="79"/>
        <v>0</v>
      </c>
      <c r="W117" s="44">
        <f t="shared" si="80"/>
        <v>0</v>
      </c>
      <c r="X117" s="44">
        <f t="shared" si="81"/>
        <v>0</v>
      </c>
      <c r="Y117" s="29">
        <f t="shared" si="47"/>
        <v>0</v>
      </c>
      <c r="Z117" s="29" t="str">
        <f t="shared" si="69"/>
        <v/>
      </c>
      <c r="AA117" s="29" t="str">
        <f t="shared" si="82"/>
        <v>　</v>
      </c>
      <c r="AB117" s="29" t="str">
        <f t="shared" si="70"/>
        <v xml:space="preserve"> </v>
      </c>
      <c r="AC117" s="44">
        <f t="shared" si="83"/>
        <v>0</v>
      </c>
      <c r="AD117" s="29" t="str">
        <f t="shared" si="84"/>
        <v/>
      </c>
      <c r="AE117" s="29">
        <v>0</v>
      </c>
      <c r="AF117" s="29" t="str">
        <f t="shared" si="85"/>
        <v/>
      </c>
      <c r="AG117" s="29" t="str">
        <f t="shared" si="71"/>
        <v/>
      </c>
      <c r="AH117" s="29" t="str">
        <f t="shared" si="63"/>
        <v/>
      </c>
      <c r="AI117" s="29" t="str">
        <f t="shared" si="64"/>
        <v/>
      </c>
      <c r="AJ117" s="29" t="str">
        <f t="shared" si="72"/>
        <v/>
      </c>
      <c r="AK117" s="29" t="str">
        <f t="shared" si="73"/>
        <v/>
      </c>
      <c r="AL117" s="29" t="str">
        <f t="shared" si="86"/>
        <v/>
      </c>
      <c r="AM117" s="29" t="str">
        <f t="shared" si="87"/>
        <v/>
      </c>
      <c r="AN117" s="29" t="str">
        <f t="shared" si="88"/>
        <v/>
      </c>
      <c r="AO117" s="29" t="str">
        <f t="shared" si="89"/>
        <v/>
      </c>
      <c r="AP117" s="29" t="str">
        <f t="shared" si="90"/>
        <v>999:99.99</v>
      </c>
      <c r="AQ117" s="29" t="str">
        <f t="shared" si="91"/>
        <v>999:99.99</v>
      </c>
      <c r="AR117" s="29" t="str">
        <f t="shared" si="92"/>
        <v>999:99.99</v>
      </c>
      <c r="AS117" s="29" t="str">
        <f t="shared" si="93"/>
        <v>999:99.99</v>
      </c>
      <c r="AT117" s="3">
        <f t="shared" si="74"/>
        <v>0</v>
      </c>
      <c r="AU117" s="5">
        <f t="shared" si="94"/>
        <v>40</v>
      </c>
      <c r="AV117" s="5">
        <f t="shared" si="95"/>
        <v>40</v>
      </c>
      <c r="AW117" s="3" t="str">
        <f t="shared" si="75"/>
        <v>19000100</v>
      </c>
    </row>
    <row r="118" spans="1:49" ht="19.149999999999999" hidden="1" customHeight="1">
      <c r="A118" s="7" t="str">
        <f t="shared" si="65"/>
        <v/>
      </c>
      <c r="B118" s="109"/>
      <c r="C118" s="24"/>
      <c r="D118" s="59"/>
      <c r="E118" s="60"/>
      <c r="F118" s="60"/>
      <c r="G118" s="60"/>
      <c r="H118" s="60"/>
      <c r="I118" s="7" t="str">
        <f t="shared" si="66"/>
        <v/>
      </c>
      <c r="J118" s="61"/>
      <c r="K118" s="62"/>
      <c r="L118" s="61"/>
      <c r="M118" s="62"/>
      <c r="N118" s="61"/>
      <c r="O118" s="62"/>
      <c r="P118" s="61"/>
      <c r="Q118" s="62"/>
      <c r="R118" s="10"/>
      <c r="S118" s="44">
        <f t="shared" si="78"/>
        <v>0</v>
      </c>
      <c r="T118" s="44">
        <f t="shared" si="67"/>
        <v>0</v>
      </c>
      <c r="U118" s="44">
        <f t="shared" si="68"/>
        <v>0</v>
      </c>
      <c r="V118" s="44">
        <f t="shared" si="79"/>
        <v>0</v>
      </c>
      <c r="W118" s="44">
        <f t="shared" si="80"/>
        <v>0</v>
      </c>
      <c r="X118" s="44">
        <f t="shared" si="81"/>
        <v>0</v>
      </c>
      <c r="Y118" s="29">
        <f t="shared" si="47"/>
        <v>0</v>
      </c>
      <c r="Z118" s="29" t="str">
        <f t="shared" si="69"/>
        <v/>
      </c>
      <c r="AA118" s="29" t="str">
        <f t="shared" si="82"/>
        <v>　</v>
      </c>
      <c r="AB118" s="29" t="str">
        <f t="shared" si="70"/>
        <v xml:space="preserve"> </v>
      </c>
      <c r="AC118" s="44">
        <f t="shared" si="83"/>
        <v>0</v>
      </c>
      <c r="AD118" s="29" t="str">
        <f t="shared" si="84"/>
        <v/>
      </c>
      <c r="AE118" s="29">
        <v>0</v>
      </c>
      <c r="AF118" s="29" t="str">
        <f t="shared" si="85"/>
        <v/>
      </c>
      <c r="AG118" s="29" t="str">
        <f t="shared" si="71"/>
        <v/>
      </c>
      <c r="AH118" s="29" t="str">
        <f t="shared" si="63"/>
        <v/>
      </c>
      <c r="AI118" s="29" t="str">
        <f t="shared" si="64"/>
        <v/>
      </c>
      <c r="AJ118" s="29" t="str">
        <f t="shared" si="72"/>
        <v/>
      </c>
      <c r="AK118" s="29" t="str">
        <f t="shared" si="73"/>
        <v/>
      </c>
      <c r="AL118" s="29" t="str">
        <f t="shared" si="86"/>
        <v/>
      </c>
      <c r="AM118" s="29" t="str">
        <f t="shared" si="87"/>
        <v/>
      </c>
      <c r="AN118" s="29" t="str">
        <f t="shared" si="88"/>
        <v/>
      </c>
      <c r="AO118" s="29" t="str">
        <f t="shared" si="89"/>
        <v/>
      </c>
      <c r="AP118" s="29" t="str">
        <f t="shared" si="90"/>
        <v>999:99.99</v>
      </c>
      <c r="AQ118" s="29" t="str">
        <f t="shared" si="91"/>
        <v>999:99.99</v>
      </c>
      <c r="AR118" s="29" t="str">
        <f t="shared" si="92"/>
        <v>999:99.99</v>
      </c>
      <c r="AS118" s="29" t="str">
        <f t="shared" si="93"/>
        <v>999:99.99</v>
      </c>
      <c r="AT118" s="3">
        <f t="shared" si="74"/>
        <v>0</v>
      </c>
      <c r="AU118" s="5">
        <f t="shared" si="94"/>
        <v>41</v>
      </c>
      <c r="AV118" s="5">
        <f t="shared" si="95"/>
        <v>41</v>
      </c>
      <c r="AW118" s="3" t="str">
        <f t="shared" si="75"/>
        <v>19000100</v>
      </c>
    </row>
    <row r="119" spans="1:49" ht="19.149999999999999" hidden="1" customHeight="1">
      <c r="A119" s="7" t="str">
        <f t="shared" si="65"/>
        <v/>
      </c>
      <c r="B119" s="109"/>
      <c r="C119" s="24"/>
      <c r="D119" s="59"/>
      <c r="E119" s="60"/>
      <c r="F119" s="60"/>
      <c r="G119" s="60"/>
      <c r="H119" s="60"/>
      <c r="I119" s="7" t="str">
        <f t="shared" si="66"/>
        <v/>
      </c>
      <c r="J119" s="61"/>
      <c r="K119" s="62"/>
      <c r="L119" s="61"/>
      <c r="M119" s="62"/>
      <c r="N119" s="61"/>
      <c r="O119" s="62"/>
      <c r="P119" s="61"/>
      <c r="Q119" s="62"/>
      <c r="R119" s="10"/>
      <c r="S119" s="44">
        <f t="shared" si="78"/>
        <v>0</v>
      </c>
      <c r="T119" s="44">
        <f t="shared" si="67"/>
        <v>0</v>
      </c>
      <c r="U119" s="44">
        <f t="shared" si="68"/>
        <v>0</v>
      </c>
      <c r="V119" s="44">
        <f t="shared" si="79"/>
        <v>0</v>
      </c>
      <c r="W119" s="44">
        <f t="shared" si="80"/>
        <v>0</v>
      </c>
      <c r="X119" s="44">
        <f t="shared" si="81"/>
        <v>0</v>
      </c>
      <c r="Y119" s="29">
        <f t="shared" si="47"/>
        <v>0</v>
      </c>
      <c r="Z119" s="29" t="str">
        <f t="shared" si="69"/>
        <v/>
      </c>
      <c r="AA119" s="29" t="str">
        <f t="shared" si="82"/>
        <v>　</v>
      </c>
      <c r="AB119" s="29" t="str">
        <f t="shared" si="70"/>
        <v xml:space="preserve"> </v>
      </c>
      <c r="AC119" s="44">
        <f t="shared" si="83"/>
        <v>0</v>
      </c>
      <c r="AD119" s="29" t="str">
        <f t="shared" si="84"/>
        <v/>
      </c>
      <c r="AE119" s="29">
        <v>0</v>
      </c>
      <c r="AF119" s="29" t="str">
        <f t="shared" si="85"/>
        <v/>
      </c>
      <c r="AG119" s="29" t="str">
        <f t="shared" si="71"/>
        <v/>
      </c>
      <c r="AH119" s="29" t="str">
        <f t="shared" si="63"/>
        <v/>
      </c>
      <c r="AI119" s="29" t="str">
        <f t="shared" si="64"/>
        <v/>
      </c>
      <c r="AJ119" s="29" t="str">
        <f t="shared" si="72"/>
        <v/>
      </c>
      <c r="AK119" s="29" t="str">
        <f t="shared" si="73"/>
        <v/>
      </c>
      <c r="AL119" s="29" t="str">
        <f t="shared" si="86"/>
        <v/>
      </c>
      <c r="AM119" s="29" t="str">
        <f t="shared" si="87"/>
        <v/>
      </c>
      <c r="AN119" s="29" t="str">
        <f t="shared" si="88"/>
        <v/>
      </c>
      <c r="AO119" s="29" t="str">
        <f t="shared" si="89"/>
        <v/>
      </c>
      <c r="AP119" s="29" t="str">
        <f t="shared" si="90"/>
        <v>999:99.99</v>
      </c>
      <c r="AQ119" s="29" t="str">
        <f t="shared" si="91"/>
        <v>999:99.99</v>
      </c>
      <c r="AR119" s="29" t="str">
        <f t="shared" si="92"/>
        <v>999:99.99</v>
      </c>
      <c r="AS119" s="29" t="str">
        <f t="shared" si="93"/>
        <v>999:99.99</v>
      </c>
      <c r="AT119" s="3">
        <f t="shared" si="74"/>
        <v>0</v>
      </c>
      <c r="AU119" s="5">
        <f t="shared" si="94"/>
        <v>42</v>
      </c>
      <c r="AV119" s="5">
        <f t="shared" si="95"/>
        <v>42</v>
      </c>
      <c r="AW119" s="3" t="str">
        <f t="shared" si="75"/>
        <v>19000100</v>
      </c>
    </row>
    <row r="120" spans="1:49" ht="19.149999999999999" hidden="1" customHeight="1">
      <c r="A120" s="7" t="str">
        <f t="shared" si="65"/>
        <v/>
      </c>
      <c r="B120" s="109"/>
      <c r="C120" s="24"/>
      <c r="D120" s="59"/>
      <c r="E120" s="60"/>
      <c r="F120" s="60"/>
      <c r="G120" s="60"/>
      <c r="H120" s="60"/>
      <c r="I120" s="7" t="str">
        <f t="shared" si="66"/>
        <v/>
      </c>
      <c r="J120" s="61"/>
      <c r="K120" s="62"/>
      <c r="L120" s="61"/>
      <c r="M120" s="62"/>
      <c r="N120" s="61"/>
      <c r="O120" s="62"/>
      <c r="P120" s="61"/>
      <c r="Q120" s="62"/>
      <c r="R120" s="10"/>
      <c r="S120" s="44">
        <f t="shared" si="78"/>
        <v>0</v>
      </c>
      <c r="T120" s="44">
        <f t="shared" si="67"/>
        <v>0</v>
      </c>
      <c r="U120" s="44">
        <f t="shared" si="68"/>
        <v>0</v>
      </c>
      <c r="V120" s="44">
        <f t="shared" si="79"/>
        <v>0</v>
      </c>
      <c r="W120" s="44">
        <f t="shared" si="80"/>
        <v>0</v>
      </c>
      <c r="X120" s="44">
        <f t="shared" si="81"/>
        <v>0</v>
      </c>
      <c r="Y120" s="29">
        <f t="shared" si="47"/>
        <v>0</v>
      </c>
      <c r="Z120" s="29" t="str">
        <f t="shared" si="69"/>
        <v/>
      </c>
      <c r="AA120" s="29" t="str">
        <f t="shared" si="82"/>
        <v>　</v>
      </c>
      <c r="AB120" s="29" t="str">
        <f t="shared" si="70"/>
        <v xml:space="preserve"> </v>
      </c>
      <c r="AC120" s="44">
        <f t="shared" si="83"/>
        <v>0</v>
      </c>
      <c r="AD120" s="29" t="str">
        <f t="shared" si="84"/>
        <v/>
      </c>
      <c r="AE120" s="29">
        <v>0</v>
      </c>
      <c r="AF120" s="29" t="str">
        <f t="shared" si="85"/>
        <v/>
      </c>
      <c r="AG120" s="29" t="str">
        <f t="shared" si="71"/>
        <v/>
      </c>
      <c r="AH120" s="29" t="str">
        <f t="shared" si="63"/>
        <v/>
      </c>
      <c r="AI120" s="29" t="str">
        <f t="shared" si="64"/>
        <v/>
      </c>
      <c r="AJ120" s="29" t="str">
        <f t="shared" si="72"/>
        <v/>
      </c>
      <c r="AK120" s="29" t="str">
        <f t="shared" si="73"/>
        <v/>
      </c>
      <c r="AL120" s="29" t="str">
        <f t="shared" si="86"/>
        <v/>
      </c>
      <c r="AM120" s="29" t="str">
        <f t="shared" si="87"/>
        <v/>
      </c>
      <c r="AN120" s="29" t="str">
        <f t="shared" si="88"/>
        <v/>
      </c>
      <c r="AO120" s="29" t="str">
        <f t="shared" si="89"/>
        <v/>
      </c>
      <c r="AP120" s="29" t="str">
        <f t="shared" si="90"/>
        <v>999:99.99</v>
      </c>
      <c r="AQ120" s="29" t="str">
        <f t="shared" si="91"/>
        <v>999:99.99</v>
      </c>
      <c r="AR120" s="29" t="str">
        <f t="shared" si="92"/>
        <v>999:99.99</v>
      </c>
      <c r="AS120" s="29" t="str">
        <f t="shared" si="93"/>
        <v>999:99.99</v>
      </c>
      <c r="AT120" s="3">
        <f t="shared" si="74"/>
        <v>0</v>
      </c>
      <c r="AU120" s="5">
        <f t="shared" si="94"/>
        <v>43</v>
      </c>
      <c r="AV120" s="5">
        <f t="shared" si="95"/>
        <v>43</v>
      </c>
      <c r="AW120" s="3" t="str">
        <f t="shared" si="75"/>
        <v>19000100</v>
      </c>
    </row>
    <row r="121" spans="1:49" ht="19.149999999999999" hidden="1" customHeight="1">
      <c r="A121" s="7" t="str">
        <f t="shared" si="65"/>
        <v/>
      </c>
      <c r="B121" s="109"/>
      <c r="C121" s="24"/>
      <c r="D121" s="59"/>
      <c r="E121" s="60"/>
      <c r="F121" s="60"/>
      <c r="G121" s="60"/>
      <c r="H121" s="60"/>
      <c r="I121" s="7" t="str">
        <f t="shared" si="66"/>
        <v/>
      </c>
      <c r="J121" s="61"/>
      <c r="K121" s="62"/>
      <c r="L121" s="61"/>
      <c r="M121" s="62"/>
      <c r="N121" s="61"/>
      <c r="O121" s="62"/>
      <c r="P121" s="61"/>
      <c r="Q121" s="62"/>
      <c r="R121" s="10"/>
      <c r="S121" s="44">
        <f t="shared" si="78"/>
        <v>0</v>
      </c>
      <c r="T121" s="44">
        <f t="shared" si="67"/>
        <v>0</v>
      </c>
      <c r="U121" s="44">
        <f t="shared" si="68"/>
        <v>0</v>
      </c>
      <c r="V121" s="44">
        <f t="shared" si="79"/>
        <v>0</v>
      </c>
      <c r="W121" s="44">
        <f t="shared" si="80"/>
        <v>0</v>
      </c>
      <c r="X121" s="44">
        <f t="shared" si="81"/>
        <v>0</v>
      </c>
      <c r="Y121" s="29">
        <f t="shared" si="47"/>
        <v>0</v>
      </c>
      <c r="Z121" s="29" t="str">
        <f t="shared" si="69"/>
        <v/>
      </c>
      <c r="AA121" s="29" t="str">
        <f t="shared" si="82"/>
        <v>　</v>
      </c>
      <c r="AB121" s="29" t="str">
        <f t="shared" si="70"/>
        <v xml:space="preserve"> </v>
      </c>
      <c r="AC121" s="44">
        <f t="shared" si="83"/>
        <v>0</v>
      </c>
      <c r="AD121" s="29" t="str">
        <f t="shared" si="84"/>
        <v/>
      </c>
      <c r="AE121" s="29">
        <v>0</v>
      </c>
      <c r="AF121" s="29" t="str">
        <f t="shared" si="85"/>
        <v/>
      </c>
      <c r="AG121" s="29" t="str">
        <f t="shared" si="71"/>
        <v/>
      </c>
      <c r="AH121" s="29" t="str">
        <f t="shared" si="63"/>
        <v/>
      </c>
      <c r="AI121" s="29" t="str">
        <f t="shared" si="64"/>
        <v/>
      </c>
      <c r="AJ121" s="29" t="str">
        <f t="shared" si="72"/>
        <v/>
      </c>
      <c r="AK121" s="29" t="str">
        <f t="shared" si="73"/>
        <v/>
      </c>
      <c r="AL121" s="29" t="str">
        <f t="shared" si="86"/>
        <v/>
      </c>
      <c r="AM121" s="29" t="str">
        <f t="shared" si="87"/>
        <v/>
      </c>
      <c r="AN121" s="29" t="str">
        <f t="shared" si="88"/>
        <v/>
      </c>
      <c r="AO121" s="29" t="str">
        <f t="shared" si="89"/>
        <v/>
      </c>
      <c r="AP121" s="29" t="str">
        <f t="shared" si="90"/>
        <v>999:99.99</v>
      </c>
      <c r="AQ121" s="29" t="str">
        <f t="shared" si="91"/>
        <v>999:99.99</v>
      </c>
      <c r="AR121" s="29" t="str">
        <f t="shared" si="92"/>
        <v>999:99.99</v>
      </c>
      <c r="AS121" s="29" t="str">
        <f t="shared" si="93"/>
        <v>999:99.99</v>
      </c>
      <c r="AT121" s="3">
        <f t="shared" si="74"/>
        <v>0</v>
      </c>
      <c r="AU121" s="5">
        <f t="shared" si="94"/>
        <v>44</v>
      </c>
      <c r="AV121" s="5">
        <f t="shared" si="95"/>
        <v>44</v>
      </c>
      <c r="AW121" s="3" t="str">
        <f t="shared" si="75"/>
        <v>19000100</v>
      </c>
    </row>
    <row r="122" spans="1:49" ht="19.149999999999999" hidden="1" customHeight="1">
      <c r="A122" s="7" t="str">
        <f t="shared" si="65"/>
        <v/>
      </c>
      <c r="B122" s="109"/>
      <c r="C122" s="24"/>
      <c r="D122" s="59"/>
      <c r="E122" s="60"/>
      <c r="F122" s="60"/>
      <c r="G122" s="60"/>
      <c r="H122" s="60"/>
      <c r="I122" s="7" t="str">
        <f t="shared" si="66"/>
        <v/>
      </c>
      <c r="J122" s="61"/>
      <c r="K122" s="62"/>
      <c r="L122" s="61"/>
      <c r="M122" s="62"/>
      <c r="N122" s="61"/>
      <c r="O122" s="62"/>
      <c r="P122" s="61"/>
      <c r="Q122" s="62"/>
      <c r="R122" s="10"/>
      <c r="S122" s="44">
        <f t="shared" si="78"/>
        <v>0</v>
      </c>
      <c r="T122" s="44">
        <f t="shared" si="67"/>
        <v>0</v>
      </c>
      <c r="U122" s="44">
        <f t="shared" si="68"/>
        <v>0</v>
      </c>
      <c r="V122" s="44">
        <f t="shared" si="79"/>
        <v>0</v>
      </c>
      <c r="W122" s="44">
        <f t="shared" si="80"/>
        <v>0</v>
      </c>
      <c r="X122" s="44">
        <f t="shared" si="81"/>
        <v>0</v>
      </c>
      <c r="Y122" s="29">
        <f t="shared" si="47"/>
        <v>0</v>
      </c>
      <c r="Z122" s="29" t="str">
        <f t="shared" si="69"/>
        <v/>
      </c>
      <c r="AA122" s="29" t="str">
        <f t="shared" si="82"/>
        <v>　</v>
      </c>
      <c r="AB122" s="29" t="str">
        <f t="shared" si="70"/>
        <v xml:space="preserve"> </v>
      </c>
      <c r="AC122" s="44">
        <f t="shared" si="83"/>
        <v>0</v>
      </c>
      <c r="AD122" s="29" t="str">
        <f t="shared" si="84"/>
        <v/>
      </c>
      <c r="AE122" s="29">
        <v>0</v>
      </c>
      <c r="AF122" s="29" t="str">
        <f t="shared" si="85"/>
        <v/>
      </c>
      <c r="AG122" s="29" t="str">
        <f t="shared" si="71"/>
        <v/>
      </c>
      <c r="AH122" s="29" t="str">
        <f t="shared" si="63"/>
        <v/>
      </c>
      <c r="AI122" s="29" t="str">
        <f t="shared" si="64"/>
        <v/>
      </c>
      <c r="AJ122" s="29" t="str">
        <f t="shared" si="72"/>
        <v/>
      </c>
      <c r="AK122" s="29" t="str">
        <f t="shared" si="73"/>
        <v/>
      </c>
      <c r="AL122" s="29" t="str">
        <f t="shared" si="86"/>
        <v/>
      </c>
      <c r="AM122" s="29" t="str">
        <f t="shared" si="87"/>
        <v/>
      </c>
      <c r="AN122" s="29" t="str">
        <f t="shared" si="88"/>
        <v/>
      </c>
      <c r="AO122" s="29" t="str">
        <f t="shared" si="89"/>
        <v/>
      </c>
      <c r="AP122" s="29" t="str">
        <f t="shared" si="90"/>
        <v>999:99.99</v>
      </c>
      <c r="AQ122" s="29" t="str">
        <f t="shared" si="91"/>
        <v>999:99.99</v>
      </c>
      <c r="AR122" s="29" t="str">
        <f t="shared" si="92"/>
        <v>999:99.99</v>
      </c>
      <c r="AS122" s="29" t="str">
        <f t="shared" si="93"/>
        <v>999:99.99</v>
      </c>
      <c r="AT122" s="3">
        <f t="shared" si="74"/>
        <v>0</v>
      </c>
      <c r="AU122" s="5">
        <f t="shared" si="94"/>
        <v>45</v>
      </c>
      <c r="AV122" s="5">
        <f t="shared" si="95"/>
        <v>45</v>
      </c>
      <c r="AW122" s="3" t="str">
        <f t="shared" si="75"/>
        <v>19000100</v>
      </c>
    </row>
    <row r="123" spans="1:49" ht="19.149999999999999" hidden="1" customHeight="1">
      <c r="A123" s="7" t="str">
        <f t="shared" si="65"/>
        <v/>
      </c>
      <c r="B123" s="109"/>
      <c r="C123" s="24"/>
      <c r="D123" s="59"/>
      <c r="E123" s="60"/>
      <c r="F123" s="60"/>
      <c r="G123" s="60"/>
      <c r="H123" s="60"/>
      <c r="I123" s="7" t="str">
        <f t="shared" si="66"/>
        <v/>
      </c>
      <c r="J123" s="61"/>
      <c r="K123" s="62"/>
      <c r="L123" s="61"/>
      <c r="M123" s="62"/>
      <c r="N123" s="61"/>
      <c r="O123" s="62"/>
      <c r="P123" s="61"/>
      <c r="Q123" s="62"/>
      <c r="R123" s="10"/>
      <c r="S123" s="44">
        <f t="shared" si="78"/>
        <v>0</v>
      </c>
      <c r="T123" s="44">
        <f t="shared" si="67"/>
        <v>0</v>
      </c>
      <c r="U123" s="44">
        <f t="shared" si="68"/>
        <v>0</v>
      </c>
      <c r="V123" s="44">
        <f t="shared" si="79"/>
        <v>0</v>
      </c>
      <c r="W123" s="44">
        <f t="shared" si="80"/>
        <v>0</v>
      </c>
      <c r="X123" s="44">
        <f t="shared" si="81"/>
        <v>0</v>
      </c>
      <c r="Y123" s="29">
        <f t="shared" si="47"/>
        <v>0</v>
      </c>
      <c r="Z123" s="29" t="str">
        <f t="shared" si="69"/>
        <v/>
      </c>
      <c r="AA123" s="29" t="str">
        <f t="shared" si="82"/>
        <v>　</v>
      </c>
      <c r="AB123" s="29" t="str">
        <f t="shared" si="70"/>
        <v xml:space="preserve"> </v>
      </c>
      <c r="AC123" s="44">
        <f t="shared" si="83"/>
        <v>0</v>
      </c>
      <c r="AD123" s="29" t="str">
        <f t="shared" si="84"/>
        <v/>
      </c>
      <c r="AE123" s="29">
        <v>0</v>
      </c>
      <c r="AF123" s="29" t="str">
        <f t="shared" si="85"/>
        <v/>
      </c>
      <c r="AG123" s="29" t="str">
        <f t="shared" si="71"/>
        <v/>
      </c>
      <c r="AH123" s="29" t="str">
        <f t="shared" si="63"/>
        <v/>
      </c>
      <c r="AI123" s="29" t="str">
        <f t="shared" si="64"/>
        <v/>
      </c>
      <c r="AJ123" s="29" t="str">
        <f t="shared" si="72"/>
        <v/>
      </c>
      <c r="AK123" s="29" t="str">
        <f t="shared" si="73"/>
        <v/>
      </c>
      <c r="AL123" s="29" t="str">
        <f t="shared" si="86"/>
        <v/>
      </c>
      <c r="AM123" s="29" t="str">
        <f t="shared" si="87"/>
        <v/>
      </c>
      <c r="AN123" s="29" t="str">
        <f t="shared" si="88"/>
        <v/>
      </c>
      <c r="AO123" s="29" t="str">
        <f t="shared" si="89"/>
        <v/>
      </c>
      <c r="AP123" s="29" t="str">
        <f t="shared" si="90"/>
        <v>999:99.99</v>
      </c>
      <c r="AQ123" s="29" t="str">
        <f t="shared" si="91"/>
        <v>999:99.99</v>
      </c>
      <c r="AR123" s="29" t="str">
        <f t="shared" si="92"/>
        <v>999:99.99</v>
      </c>
      <c r="AS123" s="29" t="str">
        <f t="shared" si="93"/>
        <v>999:99.99</v>
      </c>
      <c r="AT123" s="3">
        <f t="shared" si="74"/>
        <v>0</v>
      </c>
      <c r="AU123" s="5">
        <f t="shared" si="94"/>
        <v>46</v>
      </c>
      <c r="AV123" s="5">
        <f t="shared" si="95"/>
        <v>46</v>
      </c>
      <c r="AW123" s="3" t="str">
        <f t="shared" si="75"/>
        <v>19000100</v>
      </c>
    </row>
    <row r="124" spans="1:49" ht="19.149999999999999" hidden="1" customHeight="1">
      <c r="A124" s="7" t="str">
        <f t="shared" si="65"/>
        <v/>
      </c>
      <c r="B124" s="109"/>
      <c r="C124" s="24"/>
      <c r="D124" s="59"/>
      <c r="E124" s="60"/>
      <c r="F124" s="60"/>
      <c r="G124" s="60"/>
      <c r="H124" s="60"/>
      <c r="I124" s="7" t="str">
        <f t="shared" si="66"/>
        <v/>
      </c>
      <c r="J124" s="61"/>
      <c r="K124" s="62"/>
      <c r="L124" s="61"/>
      <c r="M124" s="62"/>
      <c r="N124" s="61"/>
      <c r="O124" s="62"/>
      <c r="P124" s="61"/>
      <c r="Q124" s="62"/>
      <c r="R124" s="10"/>
      <c r="S124" s="44">
        <f t="shared" si="78"/>
        <v>0</v>
      </c>
      <c r="T124" s="44">
        <f t="shared" si="67"/>
        <v>0</v>
      </c>
      <c r="U124" s="44">
        <f t="shared" si="68"/>
        <v>0</v>
      </c>
      <c r="V124" s="44">
        <f t="shared" si="79"/>
        <v>0</v>
      </c>
      <c r="W124" s="44">
        <f t="shared" si="80"/>
        <v>0</v>
      </c>
      <c r="X124" s="44">
        <f t="shared" si="81"/>
        <v>0</v>
      </c>
      <c r="Y124" s="29">
        <f t="shared" si="47"/>
        <v>0</v>
      </c>
      <c r="Z124" s="29" t="str">
        <f t="shared" si="69"/>
        <v/>
      </c>
      <c r="AA124" s="29" t="str">
        <f t="shared" si="82"/>
        <v>　</v>
      </c>
      <c r="AB124" s="29" t="str">
        <f t="shared" si="70"/>
        <v xml:space="preserve"> </v>
      </c>
      <c r="AC124" s="44">
        <f t="shared" si="83"/>
        <v>0</v>
      </c>
      <c r="AD124" s="29" t="str">
        <f t="shared" si="84"/>
        <v/>
      </c>
      <c r="AE124" s="29">
        <v>0</v>
      </c>
      <c r="AF124" s="29" t="str">
        <f t="shared" si="85"/>
        <v/>
      </c>
      <c r="AG124" s="29" t="str">
        <f t="shared" si="71"/>
        <v/>
      </c>
      <c r="AH124" s="29" t="str">
        <f t="shared" si="63"/>
        <v/>
      </c>
      <c r="AI124" s="29" t="str">
        <f t="shared" si="64"/>
        <v/>
      </c>
      <c r="AJ124" s="29" t="str">
        <f t="shared" si="72"/>
        <v/>
      </c>
      <c r="AK124" s="29" t="str">
        <f t="shared" si="73"/>
        <v/>
      </c>
      <c r="AL124" s="29" t="str">
        <f t="shared" si="86"/>
        <v/>
      </c>
      <c r="AM124" s="29" t="str">
        <f t="shared" si="87"/>
        <v/>
      </c>
      <c r="AN124" s="29" t="str">
        <f t="shared" si="88"/>
        <v/>
      </c>
      <c r="AO124" s="29" t="str">
        <f t="shared" si="89"/>
        <v/>
      </c>
      <c r="AP124" s="29" t="str">
        <f t="shared" si="90"/>
        <v>999:99.99</v>
      </c>
      <c r="AQ124" s="29" t="str">
        <f t="shared" si="91"/>
        <v>999:99.99</v>
      </c>
      <c r="AR124" s="29" t="str">
        <f t="shared" si="92"/>
        <v>999:99.99</v>
      </c>
      <c r="AS124" s="29" t="str">
        <f t="shared" si="93"/>
        <v>999:99.99</v>
      </c>
      <c r="AT124" s="3">
        <f t="shared" si="74"/>
        <v>0</v>
      </c>
      <c r="AU124" s="5">
        <f t="shared" si="94"/>
        <v>47</v>
      </c>
      <c r="AV124" s="5">
        <f t="shared" si="95"/>
        <v>47</v>
      </c>
      <c r="AW124" s="3" t="str">
        <f t="shared" si="75"/>
        <v>19000100</v>
      </c>
    </row>
    <row r="125" spans="1:49" ht="19.149999999999999" hidden="1" customHeight="1">
      <c r="A125" s="7" t="str">
        <f t="shared" si="65"/>
        <v/>
      </c>
      <c r="B125" s="109"/>
      <c r="C125" s="24"/>
      <c r="D125" s="59"/>
      <c r="E125" s="60"/>
      <c r="F125" s="60"/>
      <c r="G125" s="60"/>
      <c r="H125" s="60"/>
      <c r="I125" s="7" t="str">
        <f t="shared" si="66"/>
        <v/>
      </c>
      <c r="J125" s="61"/>
      <c r="K125" s="62"/>
      <c r="L125" s="61"/>
      <c r="M125" s="62"/>
      <c r="N125" s="61"/>
      <c r="O125" s="62"/>
      <c r="P125" s="61"/>
      <c r="Q125" s="62"/>
      <c r="R125" s="10"/>
      <c r="S125" s="44">
        <f t="shared" si="78"/>
        <v>0</v>
      </c>
      <c r="T125" s="44">
        <f t="shared" si="67"/>
        <v>0</v>
      </c>
      <c r="U125" s="44">
        <f t="shared" si="68"/>
        <v>0</v>
      </c>
      <c r="V125" s="44">
        <f t="shared" si="79"/>
        <v>0</v>
      </c>
      <c r="W125" s="44">
        <f t="shared" si="80"/>
        <v>0</v>
      </c>
      <c r="X125" s="44">
        <f t="shared" si="81"/>
        <v>0</v>
      </c>
      <c r="Y125" s="29">
        <f t="shared" si="47"/>
        <v>0</v>
      </c>
      <c r="Z125" s="29" t="str">
        <f t="shared" si="69"/>
        <v/>
      </c>
      <c r="AA125" s="29" t="str">
        <f t="shared" si="82"/>
        <v>　</v>
      </c>
      <c r="AB125" s="29" t="str">
        <f t="shared" si="70"/>
        <v xml:space="preserve"> </v>
      </c>
      <c r="AC125" s="44">
        <f t="shared" si="83"/>
        <v>0</v>
      </c>
      <c r="AD125" s="29" t="str">
        <f t="shared" si="84"/>
        <v/>
      </c>
      <c r="AE125" s="29">
        <v>0</v>
      </c>
      <c r="AF125" s="29" t="str">
        <f t="shared" si="85"/>
        <v/>
      </c>
      <c r="AG125" s="29" t="str">
        <f t="shared" si="71"/>
        <v/>
      </c>
      <c r="AH125" s="29" t="str">
        <f t="shared" si="63"/>
        <v/>
      </c>
      <c r="AI125" s="29" t="str">
        <f t="shared" si="64"/>
        <v/>
      </c>
      <c r="AJ125" s="29" t="str">
        <f t="shared" si="72"/>
        <v/>
      </c>
      <c r="AK125" s="29" t="str">
        <f t="shared" si="73"/>
        <v/>
      </c>
      <c r="AL125" s="29" t="str">
        <f t="shared" si="86"/>
        <v/>
      </c>
      <c r="AM125" s="29" t="str">
        <f t="shared" si="87"/>
        <v/>
      </c>
      <c r="AN125" s="29" t="str">
        <f t="shared" si="88"/>
        <v/>
      </c>
      <c r="AO125" s="29" t="str">
        <f t="shared" si="89"/>
        <v/>
      </c>
      <c r="AP125" s="29" t="str">
        <f t="shared" si="90"/>
        <v>999:99.99</v>
      </c>
      <c r="AQ125" s="29" t="str">
        <f t="shared" si="91"/>
        <v>999:99.99</v>
      </c>
      <c r="AR125" s="29" t="str">
        <f t="shared" si="92"/>
        <v>999:99.99</v>
      </c>
      <c r="AS125" s="29" t="str">
        <f t="shared" si="93"/>
        <v>999:99.99</v>
      </c>
      <c r="AT125" s="3">
        <f t="shared" si="74"/>
        <v>0</v>
      </c>
      <c r="AU125" s="5">
        <f t="shared" si="94"/>
        <v>48</v>
      </c>
      <c r="AV125" s="5">
        <f t="shared" si="95"/>
        <v>48</v>
      </c>
      <c r="AW125" s="3" t="str">
        <f t="shared" si="75"/>
        <v>19000100</v>
      </c>
    </row>
    <row r="126" spans="1:49" ht="19.149999999999999" hidden="1" customHeight="1">
      <c r="A126" s="7" t="str">
        <f t="shared" si="65"/>
        <v/>
      </c>
      <c r="B126" s="109"/>
      <c r="C126" s="24"/>
      <c r="D126" s="59"/>
      <c r="E126" s="60"/>
      <c r="F126" s="60"/>
      <c r="G126" s="60"/>
      <c r="H126" s="60"/>
      <c r="I126" s="7" t="str">
        <f t="shared" si="66"/>
        <v/>
      </c>
      <c r="J126" s="61"/>
      <c r="K126" s="62"/>
      <c r="L126" s="61"/>
      <c r="M126" s="62"/>
      <c r="N126" s="61"/>
      <c r="O126" s="62"/>
      <c r="P126" s="61"/>
      <c r="Q126" s="62"/>
      <c r="R126" s="10"/>
      <c r="S126" s="44">
        <f t="shared" si="78"/>
        <v>0</v>
      </c>
      <c r="T126" s="44">
        <f t="shared" si="67"/>
        <v>0</v>
      </c>
      <c r="U126" s="44">
        <f t="shared" si="68"/>
        <v>0</v>
      </c>
      <c r="V126" s="44">
        <f t="shared" si="79"/>
        <v>0</v>
      </c>
      <c r="W126" s="44">
        <f t="shared" si="80"/>
        <v>0</v>
      </c>
      <c r="X126" s="44">
        <f t="shared" si="81"/>
        <v>0</v>
      </c>
      <c r="Y126" s="29">
        <f t="shared" si="47"/>
        <v>0</v>
      </c>
      <c r="Z126" s="29" t="str">
        <f t="shared" si="69"/>
        <v/>
      </c>
      <c r="AA126" s="29" t="str">
        <f t="shared" si="82"/>
        <v>　</v>
      </c>
      <c r="AB126" s="29" t="str">
        <f t="shared" si="70"/>
        <v xml:space="preserve"> </v>
      </c>
      <c r="AC126" s="44">
        <f t="shared" si="83"/>
        <v>0</v>
      </c>
      <c r="AD126" s="29" t="str">
        <f t="shared" si="84"/>
        <v/>
      </c>
      <c r="AE126" s="29">
        <v>0</v>
      </c>
      <c r="AF126" s="29" t="str">
        <f t="shared" si="85"/>
        <v/>
      </c>
      <c r="AG126" s="29" t="str">
        <f t="shared" si="71"/>
        <v/>
      </c>
      <c r="AH126" s="29" t="str">
        <f t="shared" si="63"/>
        <v/>
      </c>
      <c r="AI126" s="29" t="str">
        <f t="shared" si="64"/>
        <v/>
      </c>
      <c r="AJ126" s="29" t="str">
        <f t="shared" si="72"/>
        <v/>
      </c>
      <c r="AK126" s="29" t="str">
        <f t="shared" si="73"/>
        <v/>
      </c>
      <c r="AL126" s="29" t="str">
        <f t="shared" si="86"/>
        <v/>
      </c>
      <c r="AM126" s="29" t="str">
        <f t="shared" si="87"/>
        <v/>
      </c>
      <c r="AN126" s="29" t="str">
        <f t="shared" si="88"/>
        <v/>
      </c>
      <c r="AO126" s="29" t="str">
        <f t="shared" si="89"/>
        <v/>
      </c>
      <c r="AP126" s="29" t="str">
        <f t="shared" si="90"/>
        <v>999:99.99</v>
      </c>
      <c r="AQ126" s="29" t="str">
        <f t="shared" si="91"/>
        <v>999:99.99</v>
      </c>
      <c r="AR126" s="29" t="str">
        <f t="shared" si="92"/>
        <v>999:99.99</v>
      </c>
      <c r="AS126" s="29" t="str">
        <f t="shared" si="93"/>
        <v>999:99.99</v>
      </c>
      <c r="AT126" s="3">
        <f t="shared" si="74"/>
        <v>0</v>
      </c>
      <c r="AU126" s="5">
        <f t="shared" si="94"/>
        <v>49</v>
      </c>
      <c r="AV126" s="5">
        <f t="shared" si="95"/>
        <v>49</v>
      </c>
      <c r="AW126" s="3" t="str">
        <f t="shared" si="75"/>
        <v>19000100</v>
      </c>
    </row>
    <row r="127" spans="1:49" ht="19.149999999999999" hidden="1" customHeight="1">
      <c r="A127" s="7" t="str">
        <f t="shared" si="65"/>
        <v/>
      </c>
      <c r="B127" s="109"/>
      <c r="C127" s="24"/>
      <c r="D127" s="59"/>
      <c r="E127" s="60"/>
      <c r="F127" s="60"/>
      <c r="G127" s="60"/>
      <c r="H127" s="60"/>
      <c r="I127" s="7" t="str">
        <f t="shared" si="66"/>
        <v/>
      </c>
      <c r="J127" s="61"/>
      <c r="K127" s="62"/>
      <c r="L127" s="61"/>
      <c r="M127" s="62"/>
      <c r="N127" s="61"/>
      <c r="O127" s="62"/>
      <c r="P127" s="61"/>
      <c r="Q127" s="62"/>
      <c r="R127" s="10"/>
      <c r="S127" s="44">
        <f t="shared" si="78"/>
        <v>0</v>
      </c>
      <c r="T127" s="44">
        <f t="shared" si="67"/>
        <v>0</v>
      </c>
      <c r="U127" s="44">
        <f t="shared" si="68"/>
        <v>0</v>
      </c>
      <c r="V127" s="44">
        <f t="shared" si="79"/>
        <v>0</v>
      </c>
      <c r="W127" s="44">
        <f t="shared" si="80"/>
        <v>0</v>
      </c>
      <c r="X127" s="44">
        <f t="shared" si="81"/>
        <v>0</v>
      </c>
      <c r="Y127" s="29">
        <f t="shared" si="47"/>
        <v>0</v>
      </c>
      <c r="Z127" s="29" t="str">
        <f t="shared" si="69"/>
        <v/>
      </c>
      <c r="AA127" s="29" t="str">
        <f t="shared" si="82"/>
        <v>　</v>
      </c>
      <c r="AB127" s="29" t="str">
        <f t="shared" si="70"/>
        <v xml:space="preserve"> </v>
      </c>
      <c r="AC127" s="44">
        <f t="shared" si="83"/>
        <v>0</v>
      </c>
      <c r="AD127" s="29" t="str">
        <f t="shared" si="84"/>
        <v/>
      </c>
      <c r="AE127" s="29">
        <v>0</v>
      </c>
      <c r="AF127" s="29" t="str">
        <f t="shared" si="85"/>
        <v/>
      </c>
      <c r="AG127" s="29" t="str">
        <f t="shared" si="71"/>
        <v/>
      </c>
      <c r="AH127" s="29" t="str">
        <f t="shared" si="63"/>
        <v/>
      </c>
      <c r="AI127" s="29" t="str">
        <f t="shared" si="64"/>
        <v/>
      </c>
      <c r="AJ127" s="29" t="str">
        <f t="shared" si="72"/>
        <v/>
      </c>
      <c r="AK127" s="29" t="str">
        <f t="shared" si="73"/>
        <v/>
      </c>
      <c r="AL127" s="29" t="str">
        <f t="shared" si="86"/>
        <v/>
      </c>
      <c r="AM127" s="29" t="str">
        <f t="shared" si="87"/>
        <v/>
      </c>
      <c r="AN127" s="29" t="str">
        <f t="shared" si="88"/>
        <v/>
      </c>
      <c r="AO127" s="29" t="str">
        <f t="shared" si="89"/>
        <v/>
      </c>
      <c r="AP127" s="29" t="str">
        <f t="shared" si="90"/>
        <v>999:99.99</v>
      </c>
      <c r="AQ127" s="29" t="str">
        <f t="shared" si="91"/>
        <v>999:99.99</v>
      </c>
      <c r="AR127" s="29" t="str">
        <f t="shared" si="92"/>
        <v>999:99.99</v>
      </c>
      <c r="AS127" s="29" t="str">
        <f t="shared" si="93"/>
        <v>999:99.99</v>
      </c>
      <c r="AT127" s="3">
        <f t="shared" si="74"/>
        <v>0</v>
      </c>
      <c r="AU127" s="5">
        <f t="shared" si="94"/>
        <v>50</v>
      </c>
      <c r="AV127" s="5">
        <f t="shared" si="95"/>
        <v>50</v>
      </c>
      <c r="AW127" s="3" t="str">
        <f t="shared" si="75"/>
        <v>19000100</v>
      </c>
    </row>
    <row r="128" spans="1:49" ht="16.5" customHeight="1">
      <c r="AC128" s="11">
        <f>60-COUNTIF(AC68:AC127,0)</f>
        <v>0</v>
      </c>
      <c r="AH128" s="3" t="str">
        <f t="shared" ref="AH128" si="96">IF(J128="","",VLOOKUP(J128,$AU$7:$AV$18,2,0))</f>
        <v/>
      </c>
      <c r="AI128" s="3" t="str">
        <f t="shared" ref="AI128" si="97">IF(L128="","",VLOOKUP(L128,$AU$7:$AV$18,2,0))</f>
        <v/>
      </c>
      <c r="AJ128" s="3" t="str">
        <f>IF(N128="","",VLOOKUP(N128,$AU$19:$AV$30,2,0))</f>
        <v/>
      </c>
      <c r="AK128" s="3" t="str">
        <f t="shared" ref="AK128" si="98">IF(P128="","",VLOOKUP(P128,$AU$19:$AV$30,2,0))</f>
        <v/>
      </c>
      <c r="AU128" s="5">
        <f t="shared" si="94"/>
        <v>51</v>
      </c>
      <c r="AV128" s="5">
        <f t="shared" si="95"/>
        <v>51</v>
      </c>
    </row>
    <row r="129" spans="29:48" ht="16.5" customHeight="1">
      <c r="AC129" s="11">
        <f>SUM(AC68:AC127)</f>
        <v>0</v>
      </c>
      <c r="AU129" s="5">
        <f t="shared" si="94"/>
        <v>52</v>
      </c>
      <c r="AV129" s="5">
        <f t="shared" si="95"/>
        <v>52</v>
      </c>
    </row>
    <row r="130" spans="29:48" ht="16.5" customHeight="1">
      <c r="AU130" s="5">
        <f t="shared" si="94"/>
        <v>53</v>
      </c>
      <c r="AV130" s="5">
        <f t="shared" si="95"/>
        <v>53</v>
      </c>
    </row>
    <row r="131" spans="29:48" ht="16.5" customHeight="1">
      <c r="AU131" s="5">
        <f t="shared" si="94"/>
        <v>54</v>
      </c>
      <c r="AV131" s="5">
        <f t="shared" si="95"/>
        <v>54</v>
      </c>
    </row>
    <row r="132" spans="29:48" ht="16.5" customHeight="1">
      <c r="AU132" s="5">
        <f t="shared" si="94"/>
        <v>55</v>
      </c>
      <c r="AV132" s="5">
        <f t="shared" si="95"/>
        <v>55</v>
      </c>
    </row>
    <row r="133" spans="29:48" ht="16.5" customHeight="1">
      <c r="AU133" s="5">
        <f t="shared" si="94"/>
        <v>56</v>
      </c>
      <c r="AV133" s="5">
        <f t="shared" si="95"/>
        <v>56</v>
      </c>
    </row>
    <row r="134" spans="29:48" ht="16.5" customHeight="1">
      <c r="AU134" s="5">
        <f t="shared" si="94"/>
        <v>57</v>
      </c>
      <c r="AV134" s="5">
        <f t="shared" si="95"/>
        <v>57</v>
      </c>
    </row>
    <row r="135" spans="29:48" ht="16.5" customHeight="1">
      <c r="AU135" s="5">
        <f t="shared" si="94"/>
        <v>58</v>
      </c>
      <c r="AV135" s="5">
        <f t="shared" si="95"/>
        <v>58</v>
      </c>
    </row>
    <row r="136" spans="29:48" ht="16.5" customHeight="1">
      <c r="AU136" s="5">
        <f t="shared" si="94"/>
        <v>59</v>
      </c>
      <c r="AV136" s="5">
        <f t="shared" si="95"/>
        <v>59</v>
      </c>
    </row>
    <row r="137" spans="29:48" ht="16.5" customHeight="1">
      <c r="AU137" s="5">
        <f t="shared" si="94"/>
        <v>60</v>
      </c>
      <c r="AV137" s="5">
        <f t="shared" si="95"/>
        <v>60</v>
      </c>
    </row>
  </sheetData>
  <sheetProtection algorithmName="SHA-512" hashValue="adTPHiGZtpme53D1WZgIB7YeuK2TYYwtFB2Be2olAc2oDNBrMXG45DRUH7NIdb1F8sFUGY2qOfOwezL/BenS9g==" saltValue="GlXScz25GJwRTgycoHq0Lw==" spinCount="100000" sheet="1" selectLockedCells="1"/>
  <mergeCells count="11">
    <mergeCell ref="A1:H1"/>
    <mergeCell ref="J3:K3"/>
    <mergeCell ref="L3:M3"/>
    <mergeCell ref="N3:O3"/>
    <mergeCell ref="P1:Q1"/>
    <mergeCell ref="L1:M1"/>
    <mergeCell ref="AP4:AS4"/>
    <mergeCell ref="AH4:AK4"/>
    <mergeCell ref="AL4:AO4"/>
    <mergeCell ref="S3:T3"/>
    <mergeCell ref="P3:Q3"/>
  </mergeCells>
  <phoneticPr fontId="2"/>
  <conditionalFormatting sqref="J6:J35 L6:L35 N6:N35 P6:P35 J68:J97 L68:L97 N68:N97 P68:P97">
    <cfRule type="expression" dxfId="8" priority="1" stopIfTrue="1">
      <formula>$X6=1</formula>
    </cfRule>
    <cfRule type="expression" dxfId="7" priority="2" stopIfTrue="1">
      <formula>$W6=1</formula>
    </cfRule>
    <cfRule type="expression" dxfId="6" priority="3" stopIfTrue="1">
      <formula>$V6=1</formula>
    </cfRule>
  </conditionalFormatting>
  <conditionalFormatting sqref="J6:J65 L6:L65 N6:N65 J68:J127 L68:L127 N68:N127 P6:P65 P68:P127">
    <cfRule type="expression" dxfId="5" priority="6" stopIfTrue="1">
      <formula>$T6=1</formula>
    </cfRule>
  </conditionalFormatting>
  <conditionalFormatting sqref="J6:J65 L6:L65 N6:N65 J68:J127 L68:L127 N68:N127">
    <cfRule type="expression" dxfId="4" priority="5" stopIfTrue="1">
      <formula>$S6=1</formula>
    </cfRule>
  </conditionalFormatting>
  <conditionalFormatting sqref="J6:J65 L6:L65 N6:N65 P6:P65 J68:J127 L68:L127 N68:N127 P68:P127">
    <cfRule type="expression" dxfId="3" priority="4" stopIfTrue="1">
      <formula>$U6=1</formula>
    </cfRule>
  </conditionalFormatting>
  <dataValidations xWindow="513" yWindow="251" count="16">
    <dataValidation type="list" imeMode="on" allowBlank="1" showInputMessage="1" showErrorMessage="1" promptTitle="種別選択" prompt="マスターズ協会_x000a_登録種別を_x000a_選択して下さい。" sqref="C6:C65 C68:C127" xr:uid="{00000000-0002-0000-0100-000000000000}">
      <formula1>"100歳,１年間"</formula1>
    </dataValidation>
    <dataValidation imeMode="on" allowBlank="1" showInputMessage="1" showErrorMessage="1" promptTitle="名" prompt="選手の名を入力して下さい。" sqref="F6:F65 F68:F127" xr:uid="{00000000-0002-0000-0100-000001000000}"/>
    <dataValidation type="decimal" imeMode="off" allowBlank="1" showInputMessage="1" showErrorMessage="1" errorTitle="入力確認" error="9秒から20分以内で入力して下さい。_x000a_１分以上の場合は_x000a_1分45秒67→｢145.67｣の形式で_x000a_入力して下さい。" promptTitle="エントリータイム入力" prompt="例　30秒45　→　30.45_x000a_1分13秒32　→　113.32" sqref="Q6:Q65 O68:O127 Q68:Q127 M68:M127 M6:M65 K6:K65 O6:O65 K68:K127" xr:uid="{00000000-0002-0000-0100-000002000000}">
      <formula1>9</formula1>
      <formula2>2000</formula2>
    </dataValidation>
    <dataValidation allowBlank="1" showInputMessage="1" showErrorMessage="1" prompt="入力不要" sqref="A6:A65 A68:A127" xr:uid="{00000000-0002-0000-0100-000003000000}"/>
    <dataValidation type="date" imeMode="off" operator="lessThanOrEqual" allowBlank="1" showInputMessage="1" showErrorMessage="1" error="18歳未満は出場出来ません。" promptTitle="入力形式" prompt="例　1943/01/14 の形式で_x000a_入力して下さい。" sqref="B6:B65 B68:B127" xr:uid="{00000000-0002-0000-0100-000004000000}">
      <formula1>TODAY()-16*365</formula1>
    </dataValidation>
    <dataValidation imeMode="on" allowBlank="1" showInputMessage="1" showErrorMessage="1" promptTitle="姓" prompt="選手の姓を入力して下さい。" sqref="E68:E127 E6:E65" xr:uid="{00000000-0002-0000-0100-000005000000}"/>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D6:D65 D68:D127" xr:uid="{00000000-0002-0000-0100-000006000000}">
      <formula1>8</formula1>
    </dataValidation>
    <dataValidation type="list" allowBlank="1" showInputMessage="1" showErrorMessage="1" promptTitle="種目選択" prompt="２日目の出場種目を選択して下さい。" sqref="P36:P65 P98:P127" xr:uid="{00000000-0002-0000-0100-000007000000}">
      <formula1>$AU$18:$AU$27</formula1>
    </dataValidation>
    <dataValidation imeMode="off" allowBlank="1" showInputMessage="1" errorTitle="歴年齢" error="歴年齢は18歳からです。" prompt="入力不要" sqref="I6:I127" xr:uid="{00000000-0002-0000-0100-00000A000000}"/>
    <dataValidation imeMode="halfKatakana" allowBlank="1" showInputMessage="1" showErrorMessage="1" promptTitle="姓カナ" prompt="選手の姓のﾌﾘｶﾞﾅを半角ｶﾀｶﾅで入力して下さい。" sqref="G6:G65 G68:G127" xr:uid="{00000000-0002-0000-0100-00000B000000}"/>
    <dataValidation imeMode="halfKatakana" allowBlank="1" showInputMessage="1" showErrorMessage="1" promptTitle="名カナ" prompt="選手の名のﾌﾘｶﾞﾅを半角ｶﾀｶﾅで入力して下さい。" sqref="H6:H65 H68:H127" xr:uid="{00000000-0002-0000-0100-00000C000000}"/>
    <dataValidation type="list" allowBlank="1" showInputMessage="1" showErrorMessage="1" promptTitle="種目選択" prompt="１種目目の出場種目を選択して下さい。" sqref="J68:J127 J7:J65 J6" xr:uid="{C7AF7970-A773-4540-9801-0EE60D0AAE3C}">
      <formula1>$AU$6:$AU$14</formula1>
    </dataValidation>
    <dataValidation type="list" allowBlank="1" showInputMessage="1" showErrorMessage="1" promptTitle="種目選択" prompt="２種目目の出場種目を選択して下さい。" sqref="L6:L65 L68:L127" xr:uid="{4EF1DF84-8FAF-4466-A02C-05D591B82ECA}">
      <formula1>$AU$6:$AU$14</formula1>
    </dataValidation>
    <dataValidation type="list" allowBlank="1" showInputMessage="1" showErrorMessage="1" promptTitle="種目選択" prompt="３種目目の出場種目を選択して下さい。" sqref="N6:N65 N68:N127" xr:uid="{F6D6C3DE-F361-490D-AAE4-36611A787311}">
      <formula1>$AU$6:$AU$14</formula1>
    </dataValidation>
    <dataValidation type="list" allowBlank="1" showInputMessage="1" showErrorMessage="1" promptTitle="種目選択" prompt="4種目目の出場種目を選択して下さい。" sqref="P68:P97" xr:uid="{52846BF1-7A1C-460E-9F15-79A3233322D5}">
      <formula1>$AU$6:$AU$14</formula1>
    </dataValidation>
    <dataValidation type="list" allowBlank="1" showInputMessage="1" showErrorMessage="1" promptTitle="種目選択" prompt="４種目目の出場種目を選択して下さい。" sqref="P6:P35" xr:uid="{8B944FB1-1620-40A7-A938-A5CCE1B9BCE6}">
      <formula1>$AU$6:$AU$14</formula1>
    </dataValidation>
  </dataValidations>
  <printOptions horizontalCentered="1"/>
  <pageMargins left="0.59055118110236227" right="0.59055118110236227" top="0.59055118110236227" bottom="0.39370078740157483" header="0.39370078740157483" footer="0.51181102362204722"/>
  <pageSetup paperSize="9" scale="71" fitToHeight="0" orientation="landscape" blackAndWhite="1" horizontalDpi="4294967292" verticalDpi="300" r:id="rId1"/>
  <headerFooter alignWithMargins="0">
    <oddHeader>&amp;R&amp;P/&amp;N</oddHeader>
  </headerFooter>
  <rowBreaks count="1" manualBreakCount="1">
    <brk id="6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U126"/>
  <sheetViews>
    <sheetView showGridLines="0" zoomScaleNormal="100" workbookViewId="0">
      <pane ySplit="5" topLeftCell="A6" activePane="bottomLeft" state="frozen"/>
      <selection activeCell="D9" sqref="D9"/>
      <selection pane="bottomLeft" activeCell="B6" sqref="B6:F9"/>
    </sheetView>
  </sheetViews>
  <sheetFormatPr defaultColWidth="13.7109375" defaultRowHeight="14.25" customHeight="1"/>
  <cols>
    <col min="1" max="1" width="4.42578125" style="15" customWidth="1"/>
    <col min="2" max="2" width="11.7109375" style="15" customWidth="1"/>
    <col min="3" max="3" width="20.7109375" style="15" customWidth="1"/>
    <col min="4" max="4" width="10.140625" style="15" customWidth="1"/>
    <col min="5" max="5" width="34.140625" customWidth="1"/>
    <col min="6" max="6" width="14.42578125" customWidth="1"/>
    <col min="7" max="10" width="13.7109375" hidden="1" customWidth="1"/>
    <col min="11" max="11" width="3.7109375" style="15" customWidth="1"/>
    <col min="12" max="12" width="15.7109375" customWidth="1"/>
    <col min="13" max="14" width="9.140625" style="15" hidden="1" customWidth="1"/>
    <col min="15" max="15" width="9.28515625" hidden="1" customWidth="1"/>
    <col min="16" max="19" width="5.7109375" hidden="1" customWidth="1"/>
    <col min="20" max="20" width="7.7109375" hidden="1" customWidth="1"/>
    <col min="21" max="29" width="4.7109375" hidden="1" customWidth="1"/>
    <col min="30" max="33" width="6.7109375" style="33" hidden="1" customWidth="1"/>
    <col min="34" max="38" width="4.7109375" style="33" hidden="1" customWidth="1"/>
    <col min="39" max="39" width="6.42578125" style="33" hidden="1" customWidth="1"/>
    <col min="40" max="45" width="4.7109375" hidden="1" customWidth="1"/>
    <col min="46" max="46" width="26.7109375" hidden="1" customWidth="1"/>
    <col min="47" max="48" width="7.28515625" hidden="1" customWidth="1"/>
    <col min="49" max="50" width="9.140625" hidden="1" customWidth="1"/>
    <col min="51" max="51" width="12.42578125" hidden="1" customWidth="1"/>
    <col min="52" max="53" width="5.28515625" hidden="1" customWidth="1"/>
    <col min="54" max="54" width="9.140625" hidden="1" customWidth="1"/>
    <col min="55" max="80" width="3.7109375" hidden="1" customWidth="1"/>
    <col min="81" max="81" width="6.28515625" hidden="1" customWidth="1"/>
    <col min="82" max="82" width="3.5703125" hidden="1" customWidth="1"/>
    <col min="83" max="83" width="12" hidden="1" customWidth="1"/>
    <col min="84" max="84" width="6.42578125" hidden="1" customWidth="1"/>
    <col min="85" max="99" width="9.140625" hidden="1" customWidth="1"/>
    <col min="100" max="104" width="9.140625" customWidth="1"/>
  </cols>
  <sheetData>
    <row r="1" spans="1:86" ht="20.100000000000001" customHeight="1">
      <c r="A1" s="242" t="str">
        <f>チーム登録!B1</f>
        <v>第８回岐阜県社会人選手権水泳競技大会</v>
      </c>
      <c r="B1" s="242"/>
      <c r="C1" s="242"/>
      <c r="D1" s="242"/>
      <c r="E1" s="242"/>
      <c r="F1" s="242"/>
      <c r="G1" s="242"/>
      <c r="H1" s="242"/>
      <c r="I1" s="243" t="s">
        <v>150</v>
      </c>
      <c r="J1" s="243"/>
      <c r="K1" s="13"/>
      <c r="L1" s="1"/>
    </row>
    <row r="2" spans="1:86" ht="20.100000000000001" customHeight="1">
      <c r="A2" s="104" t="str">
        <f>IF(COUNTIF($K$6:$K$65,"※")=0,"","※エントリーを確認して下さい。")</f>
        <v/>
      </c>
      <c r="H2" s="5" t="s">
        <v>49</v>
      </c>
      <c r="I2" s="5"/>
      <c r="J2" s="5"/>
      <c r="K2" s="45"/>
    </row>
    <row r="3" spans="1:86" ht="20.100000000000001" customHeight="1">
      <c r="A3" s="2" t="str">
        <f>IF(チーム登録!C7="","チーム登録を行って下さい",LEFT(団体!B3,2)&amp;"-"&amp;RIGHT(団体!B3,4)&amp;" "&amp;チーム登録!C7)</f>
        <v>チーム登録を行って下さい</v>
      </c>
      <c r="C3" s="6"/>
      <c r="D3" s="6"/>
      <c r="E3" s="12"/>
    </row>
    <row r="4" spans="1:86" ht="20.100000000000001" customHeight="1">
      <c r="A4" s="103"/>
      <c r="C4" s="13"/>
      <c r="D4" s="13"/>
      <c r="E4" s="1"/>
      <c r="H4" s="20" t="s">
        <v>48</v>
      </c>
      <c r="M4" s="13"/>
      <c r="N4" s="13"/>
      <c r="P4" s="39" t="s">
        <v>18</v>
      </c>
      <c r="Q4" s="39" t="s">
        <v>118</v>
      </c>
      <c r="R4" s="39" t="s">
        <v>18</v>
      </c>
      <c r="S4" s="245" t="s">
        <v>80</v>
      </c>
      <c r="T4" s="245" t="s">
        <v>81</v>
      </c>
      <c r="U4" s="244" t="s">
        <v>74</v>
      </c>
      <c r="V4" s="244"/>
      <c r="W4" s="244"/>
      <c r="X4" s="244"/>
      <c r="Y4" s="244"/>
      <c r="Z4" s="244" t="s">
        <v>21</v>
      </c>
      <c r="AA4" s="244"/>
      <c r="AB4" s="244"/>
      <c r="AC4" s="244"/>
      <c r="AD4" s="247" t="s">
        <v>117</v>
      </c>
      <c r="AE4" s="248"/>
      <c r="AF4" s="248"/>
      <c r="AG4" s="248"/>
      <c r="AH4" s="249" t="s">
        <v>85</v>
      </c>
      <c r="AI4" s="250"/>
      <c r="AJ4" s="250"/>
      <c r="AK4" s="250"/>
      <c r="AL4" s="251"/>
      <c r="AM4" s="247" t="s">
        <v>116</v>
      </c>
      <c r="AN4" s="247"/>
      <c r="AO4" s="244" t="s">
        <v>115</v>
      </c>
      <c r="AP4" s="244"/>
      <c r="AQ4" s="244"/>
      <c r="AR4" s="244"/>
    </row>
    <row r="5" spans="1:86" s="15" customFormat="1" ht="20.100000000000001" customHeight="1">
      <c r="A5" s="14" t="s">
        <v>114</v>
      </c>
      <c r="B5" s="14" t="s">
        <v>74</v>
      </c>
      <c r="C5" s="14" t="s">
        <v>22</v>
      </c>
      <c r="D5" s="14" t="s">
        <v>81</v>
      </c>
      <c r="E5" s="14" t="s">
        <v>18</v>
      </c>
      <c r="F5" s="14" t="s">
        <v>113</v>
      </c>
      <c r="G5" s="14" t="s">
        <v>14</v>
      </c>
      <c r="H5" s="14" t="s">
        <v>15</v>
      </c>
      <c r="I5" s="14" t="s">
        <v>16</v>
      </c>
      <c r="J5" s="14" t="s">
        <v>17</v>
      </c>
      <c r="K5" s="19"/>
      <c r="M5" s="14" t="s">
        <v>13</v>
      </c>
      <c r="N5" s="14" t="s">
        <v>113</v>
      </c>
      <c r="P5" s="38" t="s">
        <v>112</v>
      </c>
      <c r="Q5" s="38" t="s">
        <v>111</v>
      </c>
      <c r="R5" s="38" t="s">
        <v>111</v>
      </c>
      <c r="S5" s="246"/>
      <c r="T5" s="246"/>
      <c r="U5" s="14" t="s">
        <v>110</v>
      </c>
      <c r="V5" s="14" t="s">
        <v>109</v>
      </c>
      <c r="W5" s="14" t="s">
        <v>108</v>
      </c>
      <c r="X5" s="14" t="s">
        <v>107</v>
      </c>
      <c r="Y5" s="14" t="s">
        <v>106</v>
      </c>
      <c r="Z5" s="14" t="s">
        <v>110</v>
      </c>
      <c r="AA5" s="14" t="s">
        <v>109</v>
      </c>
      <c r="AB5" s="14" t="s">
        <v>108</v>
      </c>
      <c r="AC5" s="14" t="s">
        <v>107</v>
      </c>
      <c r="AD5" s="37" t="s">
        <v>105</v>
      </c>
      <c r="AE5" s="37" t="s">
        <v>104</v>
      </c>
      <c r="AF5" s="37" t="s">
        <v>103</v>
      </c>
      <c r="AG5" s="37" t="s">
        <v>102</v>
      </c>
      <c r="AH5" s="37" t="s">
        <v>105</v>
      </c>
      <c r="AI5" s="37" t="s">
        <v>104</v>
      </c>
      <c r="AJ5" s="37" t="s">
        <v>103</v>
      </c>
      <c r="AK5" s="37" t="s">
        <v>102</v>
      </c>
      <c r="AL5" s="37"/>
      <c r="AM5" s="37" t="s">
        <v>101</v>
      </c>
      <c r="AN5" s="14" t="s">
        <v>100</v>
      </c>
      <c r="AO5" s="14" t="s">
        <v>99</v>
      </c>
      <c r="AP5" s="14" t="s">
        <v>98</v>
      </c>
      <c r="AQ5" s="14" t="s">
        <v>97</v>
      </c>
      <c r="AR5" s="14" t="s">
        <v>96</v>
      </c>
      <c r="AT5" s="15" t="s">
        <v>95</v>
      </c>
      <c r="AU5" s="15" t="s">
        <v>79</v>
      </c>
      <c r="AV5" s="15" t="s">
        <v>80</v>
      </c>
      <c r="AY5" s="15" t="s">
        <v>67</v>
      </c>
      <c r="AZ5" s="15" t="s">
        <v>21</v>
      </c>
      <c r="BA5" s="15" t="s">
        <v>74</v>
      </c>
      <c r="BB5" s="15" t="s">
        <v>153</v>
      </c>
      <c r="BC5" s="15">
        <f>AU14</f>
        <v>1</v>
      </c>
      <c r="BD5" s="15">
        <f>AU15</f>
        <v>2</v>
      </c>
      <c r="BE5" s="15">
        <f>AU16</f>
        <v>3</v>
      </c>
      <c r="BF5" s="15">
        <f>AU17</f>
        <v>4</v>
      </c>
      <c r="BG5" s="15">
        <f>AU18</f>
        <v>5</v>
      </c>
      <c r="BH5" s="15">
        <f>AU19</f>
        <v>6</v>
      </c>
      <c r="BI5" s="15">
        <f>AU20</f>
        <v>0</v>
      </c>
      <c r="BJ5" s="15">
        <f>AU21</f>
        <v>0</v>
      </c>
      <c r="BK5" s="15">
        <f>AU22</f>
        <v>0</v>
      </c>
      <c r="BL5" s="15">
        <f>AU23</f>
        <v>0</v>
      </c>
      <c r="BM5" s="15">
        <f>AU24</f>
        <v>0</v>
      </c>
      <c r="BN5" s="15">
        <f>AU25</f>
        <v>0</v>
      </c>
    </row>
    <row r="6" spans="1:86" ht="26.1" customHeight="1">
      <c r="A6" s="168" t="str">
        <f>IF(B6="","",1)</f>
        <v/>
      </c>
      <c r="B6" s="175"/>
      <c r="C6" s="176"/>
      <c r="D6" s="177"/>
      <c r="E6" s="169"/>
      <c r="F6" s="170"/>
      <c r="G6" s="35"/>
      <c r="H6" s="35"/>
      <c r="I6" s="35"/>
      <c r="J6" s="35"/>
      <c r="K6" s="77" t="str">
        <f>IF(L6="","","※")</f>
        <v/>
      </c>
      <c r="L6" s="76" t="str">
        <f>IF(Y6=3,"性別確認!","")&amp;IF(AN6&gt;9,"区分確認!","")&amp;IF(AL6=1,"泳者重複!","")&amp;IF(Q6=0,"種目確認","")</f>
        <v/>
      </c>
      <c r="M6" s="17" t="str">
        <f t="shared" ref="M6:M37" si="0">IF(E6="","",SUM(Z6:AC6))</f>
        <v/>
      </c>
      <c r="N6" s="17" t="str">
        <f t="shared" ref="N6:N37" si="1">IF(F6="","999:99.99"," "&amp;LEFT(RIGHT("        "&amp;TEXT(F6,"0.00"),7),2)&amp;":"&amp;RIGHT(TEXT(F6,"0.00"),5))</f>
        <v>999:99.99</v>
      </c>
      <c r="P6" s="16" t="str">
        <f>IF(E6="","",VLOOKUP($B6&amp;$E6,$AT$14:$AU$25,2,0))</f>
        <v/>
      </c>
      <c r="Q6" s="16" t="str">
        <f>IF($E6="","",VLOOKUP($B6&amp;$E6,$AT$14:$AV$25,3,0))</f>
        <v/>
      </c>
      <c r="R6" s="16" t="str">
        <f>IF($E6="","",VLOOKUP($E6,$AT$7:$AV$10,2,0))</f>
        <v/>
      </c>
      <c r="S6" s="16" t="str">
        <f>IF($E6="","",VLOOKUP($E6,$AT$7:$AV$10,3,0))</f>
        <v/>
      </c>
      <c r="T6" s="16">
        <f>IF(D6="オープン",5,0)</f>
        <v>0</v>
      </c>
      <c r="U6" s="16">
        <f>IF(G6="",0,VLOOKUP(G6,$AY$7:$BA$106,2,0))</f>
        <v>0</v>
      </c>
      <c r="V6" s="16">
        <f>IF(H6="",0,VLOOKUP(H6,$AY$7:$BA$106,2,0))</f>
        <v>0</v>
      </c>
      <c r="W6" s="16">
        <f>IF(I6="",0,VLOOKUP(I6,$AY$7:$BA$106,2,0))</f>
        <v>0</v>
      </c>
      <c r="X6" s="16">
        <f>IF(J6="",0,VLOOKUP(J6,$AY$7:$BA$106,2,0))</f>
        <v>0</v>
      </c>
      <c r="Y6" s="16">
        <f>IF(B6="女子",5,IF(B6="混合",9,0))</f>
        <v>0</v>
      </c>
      <c r="Z6" s="16">
        <f>IF($G6="",0,VLOOKUP($G6,$AY$7:$BA$106,3,0))</f>
        <v>0</v>
      </c>
      <c r="AA6" s="16">
        <f>IF($H6="",0,VLOOKUP($H6,$AY$7:$BA$106,3,0))</f>
        <v>0</v>
      </c>
      <c r="AB6" s="16">
        <f>IF($I6="",0,VLOOKUP($I6,$AY$7:$BA$106,3,0))</f>
        <v>0</v>
      </c>
      <c r="AC6" s="16">
        <f>IF($J6="",0,VLOOKUP($J6,$AY$7:$BA$106,3,0))</f>
        <v>0</v>
      </c>
      <c r="AD6" s="34" t="str">
        <f t="shared" ref="AD6:AD37" si="2">IF(G6="","",$P6&amp;G6)</f>
        <v/>
      </c>
      <c r="AE6" s="34" t="str">
        <f t="shared" ref="AE6:AE37" si="3">IF(H6="","",$P6&amp;H6)</f>
        <v/>
      </c>
      <c r="AF6" s="34" t="str">
        <f t="shared" ref="AF6:AF37" si="4">IF(I6="","",$P6&amp;I6)</f>
        <v/>
      </c>
      <c r="AG6" s="34" t="str">
        <f t="shared" ref="AG6:AG37" si="5">IF(J6="","",$P6&amp;J6)</f>
        <v/>
      </c>
      <c r="AH6" s="34">
        <f>IF(G6="",0,VLOOKUP(G6,$AY$7:$BN$126,$P6+4,0))</f>
        <v>0</v>
      </c>
      <c r="AI6" s="34">
        <f>IF(H6="",0,VLOOKUP(H6,$AY$7:$BN$126,$P6+4,0))</f>
        <v>0</v>
      </c>
      <c r="AJ6" s="34">
        <f>IF(I6="",0,VLOOKUP(I6,$AY$7:$BN$126,$P6+4,0))</f>
        <v>0</v>
      </c>
      <c r="AK6" s="34">
        <f>IF(J6="",0,VLOOKUP(J6,$AY$7:$BN$126,$P6+4,0))</f>
        <v>0</v>
      </c>
      <c r="AL6" s="34">
        <f t="shared" ref="AL6:AL37" si="6">IF(OR(AH6&gt;1,AI6&gt;1,AJ6&gt;1,AK6&gt;1),1,0)</f>
        <v>0</v>
      </c>
      <c r="AM6" s="34" t="str">
        <f>IF(E6="","",TEXT(P6,"00")&amp;LEFT(C6,3))</f>
        <v/>
      </c>
      <c r="AN6" s="16">
        <f>IF(AM6="",0,COUNTIF($AM$6:$AM$65,AM6))</f>
        <v>0</v>
      </c>
      <c r="AO6" s="16" t="str">
        <f t="shared" ref="AO6:AO37" si="7">IF(G6="","",VLOOKUP(G6,$AY$7:$BB$126,4,0))</f>
        <v/>
      </c>
      <c r="AP6" s="16" t="str">
        <f t="shared" ref="AP6:AP37" si="8">IF(H6="","",VLOOKUP(H6,$AY$7:$BB$126,4,0))</f>
        <v/>
      </c>
      <c r="AQ6" s="16" t="str">
        <f t="shared" ref="AQ6:AQ37" si="9">IF(I6="","",VLOOKUP(I6,$AY$7:$BB$126,4,0))</f>
        <v/>
      </c>
      <c r="AR6" s="16" t="str">
        <f t="shared" ref="AR6:AR37" si="10">IF(J6="","",VLOOKUP(J6,$AY$7:$BB$126,4,0))</f>
        <v/>
      </c>
      <c r="BP6">
        <f>IF(OR(B6="混合",E6=AT9),1,IF(OR(B6="混合",E6=AT10),2,0))</f>
        <v>0</v>
      </c>
    </row>
    <row r="7" spans="1:86" ht="26.1" customHeight="1">
      <c r="A7" s="168" t="str">
        <f>IF(B7="","",A6+1)</f>
        <v/>
      </c>
      <c r="B7" s="175"/>
      <c r="C7" s="176"/>
      <c r="D7" s="177"/>
      <c r="E7" s="169"/>
      <c r="F7" s="170"/>
      <c r="G7" s="35"/>
      <c r="H7" s="35"/>
      <c r="I7" s="35"/>
      <c r="J7" s="35"/>
      <c r="K7" s="77" t="str">
        <f t="shared" ref="K7:K65" si="11">IF(L7="","","※")</f>
        <v/>
      </c>
      <c r="L7" s="76" t="str">
        <f t="shared" ref="L7:L25" si="12">IF(Y7=3,"性別確認!","")&amp;IF(AN7&gt;9,"区分確認!","")&amp;IF(AL7=1,"泳者重複!","")&amp;IF(Q7=0,"種目確認","")</f>
        <v/>
      </c>
      <c r="M7" s="17" t="str">
        <f t="shared" si="0"/>
        <v/>
      </c>
      <c r="N7" s="17" t="str">
        <f t="shared" si="1"/>
        <v>999:99.99</v>
      </c>
      <c r="P7" s="16" t="str">
        <f>IF(E7="","",VLOOKUP($B7&amp;$E7,$AT$14:$AU$25,2,0))</f>
        <v/>
      </c>
      <c r="Q7" s="16" t="str">
        <f t="shared" ref="Q7:Q65" si="13">IF($E7="","",VLOOKUP($B7&amp;$E7,$AT$14:$AV$25,3,0))</f>
        <v/>
      </c>
      <c r="R7" s="16" t="str">
        <f t="shared" ref="R7:R65" si="14">IF($E7="","",VLOOKUP($E7,$AT$7:$AV$10,2,0))</f>
        <v/>
      </c>
      <c r="S7" s="16" t="str">
        <f t="shared" ref="S7:S65" si="15">IF($E7="","",VLOOKUP($E7,$AT$7:$AV$10,3,0))</f>
        <v/>
      </c>
      <c r="T7" s="16">
        <f t="shared" ref="T7:T25" si="16">IF(D7="オープン",5,0)</f>
        <v>0</v>
      </c>
      <c r="U7" s="16">
        <f t="shared" ref="U7:U64" si="17">IF(G7="",0,VLOOKUP(G7,$AY$7:$BA$106,2,0))</f>
        <v>0</v>
      </c>
      <c r="V7" s="16">
        <f t="shared" ref="V7:V64" si="18">IF(H7="",0,VLOOKUP(H7,$AY$7:$BA$106,2,0))</f>
        <v>0</v>
      </c>
      <c r="W7" s="16">
        <f t="shared" ref="W7:W64" si="19">IF(I7="",0,VLOOKUP(I7,$AY$7:$BA$106,2,0))</f>
        <v>0</v>
      </c>
      <c r="X7" s="16">
        <f t="shared" ref="X7:X64" si="20">IF(J7="",0,VLOOKUP(J7,$AY$7:$BA$106,2,0))</f>
        <v>0</v>
      </c>
      <c r="Y7" s="16">
        <f t="shared" ref="Y7:Y65" si="21">IF(B7="女子",5,IF(B7="混合",9,0))</f>
        <v>0</v>
      </c>
      <c r="Z7" s="16">
        <f t="shared" ref="Z7:Z65" si="22">IF($G7="",0,VLOOKUP($G7,$AY$7:$BA$106,3,0))</f>
        <v>0</v>
      </c>
      <c r="AA7" s="16">
        <f t="shared" ref="AA7:AA65" si="23">IF($H7="",0,VLOOKUP($H7,$AY$7:$BA$106,3,0))</f>
        <v>0</v>
      </c>
      <c r="AB7" s="16">
        <f t="shared" ref="AB7:AB65" si="24">IF($I7="",0,VLOOKUP($I7,$AY$7:$BA$106,3,0))</f>
        <v>0</v>
      </c>
      <c r="AC7" s="16">
        <f t="shared" ref="AC7:AC65" si="25">IF($J7="",0,VLOOKUP($J7,$AY$7:$BA$106,3,0))</f>
        <v>0</v>
      </c>
      <c r="AD7" s="34" t="str">
        <f t="shared" si="2"/>
        <v/>
      </c>
      <c r="AE7" s="34" t="str">
        <f t="shared" si="3"/>
        <v/>
      </c>
      <c r="AF7" s="34" t="str">
        <f t="shared" si="4"/>
        <v/>
      </c>
      <c r="AG7" s="34" t="str">
        <f t="shared" si="5"/>
        <v/>
      </c>
      <c r="AH7" s="34">
        <f t="shared" ref="AH7:AH65" si="26">IF(G7="",0,VLOOKUP(G7,$AY$7:$BN$126,$P7+4,0))</f>
        <v>0</v>
      </c>
      <c r="AI7" s="34">
        <f t="shared" ref="AI7:AI65" si="27">IF(H7="",0,VLOOKUP(H7,$AY$7:$BN$126,$P7+4,0))</f>
        <v>0</v>
      </c>
      <c r="AJ7" s="34">
        <f t="shared" ref="AJ7:AJ65" si="28">IF(I7="",0,VLOOKUP(I7,$AY$7:$BN$126,$P7+4,0))</f>
        <v>0</v>
      </c>
      <c r="AK7" s="34">
        <f t="shared" ref="AK7:AK65" si="29">IF(J7="",0,VLOOKUP(J7,$AY$7:$BN$126,$P7+4,0))</f>
        <v>0</v>
      </c>
      <c r="AL7" s="34">
        <f t="shared" si="6"/>
        <v>0</v>
      </c>
      <c r="AM7" s="34" t="str">
        <f t="shared" ref="AM7:AM65" si="30">IF(E7="","",TEXT(P7,"00")&amp;LEFT(C7,3))</f>
        <v/>
      </c>
      <c r="AN7" s="16">
        <f t="shared" ref="AN7:AN37" si="31">IF(AM7="",0,COUNTIF($AM$6:$AM$65,AM7))</f>
        <v>0</v>
      </c>
      <c r="AO7" s="16" t="str">
        <f t="shared" si="7"/>
        <v/>
      </c>
      <c r="AP7" s="16" t="str">
        <f t="shared" si="8"/>
        <v/>
      </c>
      <c r="AQ7" s="16" t="str">
        <f t="shared" si="9"/>
        <v/>
      </c>
      <c r="AR7" s="16" t="str">
        <f t="shared" si="10"/>
        <v/>
      </c>
      <c r="AT7" t="s">
        <v>248</v>
      </c>
      <c r="AU7">
        <v>6</v>
      </c>
      <c r="AV7">
        <v>200</v>
      </c>
      <c r="AX7">
        <v>1</v>
      </c>
      <c r="AY7" t="str">
        <f>IF(ISERROR(VLOOKUP($AX7,個人申込書!$Z$5:$AE$147,2,0)),"",VLOOKUP($AX7,個人申込書!$Z$5:$AE$147,2,0))</f>
        <v/>
      </c>
      <c r="AZ7" t="str">
        <f>IF(AY7="","",VLOOKUP($AX7,個人申込書!$Z$6:$AF$127,6,0))</f>
        <v/>
      </c>
      <c r="BA7" t="str">
        <f>IF(AY7="","",VLOOKUP($AX7,個人申込書!$Z$6:$AF$127,7,0))</f>
        <v/>
      </c>
      <c r="BB7">
        <v>1</v>
      </c>
      <c r="BC7">
        <f>COUNTIF($AD$6:$AG$65,BC$5&amp;$AY7)</f>
        <v>0</v>
      </c>
      <c r="BD7">
        <f t="shared" ref="BC7:BN16" si="32">COUNTIF($AD$6:$AG$65,BD$5&amp;$AY7)</f>
        <v>0</v>
      </c>
      <c r="BE7">
        <f t="shared" si="32"/>
        <v>0</v>
      </c>
      <c r="BF7">
        <f t="shared" si="32"/>
        <v>0</v>
      </c>
      <c r="BG7">
        <f t="shared" si="32"/>
        <v>0</v>
      </c>
      <c r="BH7">
        <f>COUNTIF($AD$6:$AG$65,BH$5&amp;$AY7)</f>
        <v>0</v>
      </c>
      <c r="BI7">
        <f t="shared" si="32"/>
        <v>0</v>
      </c>
      <c r="BJ7">
        <f t="shared" si="32"/>
        <v>0</v>
      </c>
      <c r="BK7">
        <f t="shared" si="32"/>
        <v>0</v>
      </c>
      <c r="BL7">
        <f t="shared" si="32"/>
        <v>0</v>
      </c>
      <c r="BM7">
        <f t="shared" si="32"/>
        <v>0</v>
      </c>
      <c r="BN7">
        <f t="shared" si="32"/>
        <v>0</v>
      </c>
      <c r="CC7" t="s">
        <v>228</v>
      </c>
      <c r="CD7">
        <v>5</v>
      </c>
      <c r="CE7" t="s">
        <v>231</v>
      </c>
      <c r="CF7">
        <v>119</v>
      </c>
    </row>
    <row r="8" spans="1:86" ht="26.1" customHeight="1">
      <c r="A8" s="168" t="str">
        <f>IF(B8="","",A7+1)</f>
        <v/>
      </c>
      <c r="B8" s="175"/>
      <c r="C8" s="176"/>
      <c r="D8" s="177"/>
      <c r="E8" s="169"/>
      <c r="F8" s="170"/>
      <c r="G8" s="35"/>
      <c r="H8" s="35"/>
      <c r="I8" s="35"/>
      <c r="J8" s="35"/>
      <c r="K8" s="77" t="str">
        <f>IF(L8="","","※")</f>
        <v/>
      </c>
      <c r="L8" s="76" t="str">
        <f t="shared" si="12"/>
        <v/>
      </c>
      <c r="M8" s="17" t="str">
        <f t="shared" si="0"/>
        <v/>
      </c>
      <c r="N8" s="17" t="str">
        <f t="shared" si="1"/>
        <v>999:99.99</v>
      </c>
      <c r="P8" s="16" t="str">
        <f t="shared" ref="P8:P65" si="33">IF(E8="","",VLOOKUP($B8&amp;$E8,$AT$14:$AU$25,2,0))</f>
        <v/>
      </c>
      <c r="Q8" s="16" t="str">
        <f t="shared" si="13"/>
        <v/>
      </c>
      <c r="R8" s="16" t="str">
        <f t="shared" si="14"/>
        <v/>
      </c>
      <c r="S8" s="16" t="str">
        <f t="shared" si="15"/>
        <v/>
      </c>
      <c r="T8" s="16">
        <f t="shared" si="16"/>
        <v>0</v>
      </c>
      <c r="U8" s="16">
        <f t="shared" si="17"/>
        <v>0</v>
      </c>
      <c r="V8" s="16">
        <f t="shared" si="18"/>
        <v>0</v>
      </c>
      <c r="W8" s="16">
        <f t="shared" si="19"/>
        <v>0</v>
      </c>
      <c r="X8" s="16">
        <f t="shared" si="20"/>
        <v>0</v>
      </c>
      <c r="Y8" s="16">
        <f t="shared" si="21"/>
        <v>0</v>
      </c>
      <c r="Z8" s="16">
        <f t="shared" si="22"/>
        <v>0</v>
      </c>
      <c r="AA8" s="16">
        <f t="shared" si="23"/>
        <v>0</v>
      </c>
      <c r="AB8" s="16">
        <f t="shared" si="24"/>
        <v>0</v>
      </c>
      <c r="AC8" s="16">
        <f t="shared" si="25"/>
        <v>0</v>
      </c>
      <c r="AD8" s="34" t="str">
        <f t="shared" si="2"/>
        <v/>
      </c>
      <c r="AE8" s="34" t="str">
        <f t="shared" si="3"/>
        <v/>
      </c>
      <c r="AF8" s="34" t="str">
        <f t="shared" si="4"/>
        <v/>
      </c>
      <c r="AG8" s="34" t="str">
        <f t="shared" si="5"/>
        <v/>
      </c>
      <c r="AH8" s="34">
        <f t="shared" si="26"/>
        <v>0</v>
      </c>
      <c r="AI8" s="34">
        <f t="shared" si="27"/>
        <v>0</v>
      </c>
      <c r="AJ8" s="34">
        <f t="shared" si="28"/>
        <v>0</v>
      </c>
      <c r="AK8" s="34">
        <f t="shared" si="29"/>
        <v>0</v>
      </c>
      <c r="AL8" s="34">
        <f t="shared" si="6"/>
        <v>0</v>
      </c>
      <c r="AM8" s="34" t="str">
        <f t="shared" si="30"/>
        <v/>
      </c>
      <c r="AN8" s="16">
        <f t="shared" si="31"/>
        <v>0</v>
      </c>
      <c r="AO8" s="16" t="str">
        <f t="shared" si="7"/>
        <v/>
      </c>
      <c r="AP8" s="16" t="str">
        <f t="shared" si="8"/>
        <v/>
      </c>
      <c r="AQ8" s="16" t="str">
        <f t="shared" si="9"/>
        <v/>
      </c>
      <c r="AR8" s="16" t="str">
        <f t="shared" si="10"/>
        <v/>
      </c>
      <c r="AT8" t="s">
        <v>249</v>
      </c>
      <c r="AU8">
        <v>7</v>
      </c>
      <c r="AV8">
        <v>200</v>
      </c>
      <c r="AX8">
        <v>2</v>
      </c>
      <c r="AY8" t="str">
        <f>IF(ISERROR(VLOOKUP($AX8,個人申込書!$Z$5:$AE$147,2,0)),"",VLOOKUP($AX8,個人申込書!$Z$5:$AE$147,2,0))</f>
        <v/>
      </c>
      <c r="AZ8" t="str">
        <f>IF(AY8="","",VLOOKUP($AX8,個人申込書!$Z$6:$AF$127,6,0))</f>
        <v/>
      </c>
      <c r="BA8" t="str">
        <f>IF(AY8="","",VLOOKUP($AX8,個人申込書!$Z$6:$AF$127,7,0))</f>
        <v/>
      </c>
      <c r="BB8">
        <v>2</v>
      </c>
      <c r="BC8">
        <f t="shared" si="32"/>
        <v>0</v>
      </c>
      <c r="BD8">
        <f t="shared" si="32"/>
        <v>0</v>
      </c>
      <c r="BE8">
        <f t="shared" si="32"/>
        <v>0</v>
      </c>
      <c r="BF8">
        <f t="shared" si="32"/>
        <v>0</v>
      </c>
      <c r="BG8">
        <f t="shared" si="32"/>
        <v>0</v>
      </c>
      <c r="BH8">
        <f t="shared" si="32"/>
        <v>0</v>
      </c>
      <c r="BI8">
        <f t="shared" si="32"/>
        <v>0</v>
      </c>
      <c r="BJ8">
        <f t="shared" si="32"/>
        <v>0</v>
      </c>
      <c r="BK8">
        <f t="shared" si="32"/>
        <v>0</v>
      </c>
      <c r="BL8">
        <f t="shared" si="32"/>
        <v>0</v>
      </c>
      <c r="BM8">
        <f t="shared" si="32"/>
        <v>0</v>
      </c>
      <c r="BN8">
        <f t="shared" si="32"/>
        <v>0</v>
      </c>
      <c r="CC8" t="s">
        <v>229</v>
      </c>
      <c r="CD8">
        <v>0</v>
      </c>
      <c r="CE8" t="s">
        <v>232</v>
      </c>
      <c r="CF8">
        <v>120</v>
      </c>
      <c r="CH8" t="s">
        <v>81</v>
      </c>
    </row>
    <row r="9" spans="1:86" ht="26.1" customHeight="1">
      <c r="A9" s="168" t="str">
        <f t="shared" ref="A9:A65" si="34">IF(B9="","",A8+1)</f>
        <v/>
      </c>
      <c r="B9" s="175"/>
      <c r="C9" s="176"/>
      <c r="D9" s="177"/>
      <c r="E9" s="169"/>
      <c r="F9" s="170"/>
      <c r="G9" s="35"/>
      <c r="H9" s="35"/>
      <c r="I9" s="35"/>
      <c r="J9" s="35"/>
      <c r="K9" s="77" t="str">
        <f t="shared" si="11"/>
        <v/>
      </c>
      <c r="L9" s="76" t="str">
        <f t="shared" si="12"/>
        <v/>
      </c>
      <c r="M9" s="17" t="str">
        <f t="shared" si="0"/>
        <v/>
      </c>
      <c r="N9" s="17" t="str">
        <f t="shared" si="1"/>
        <v>999:99.99</v>
      </c>
      <c r="P9" s="16" t="str">
        <f t="shared" si="33"/>
        <v/>
      </c>
      <c r="Q9" s="16" t="str">
        <f t="shared" si="13"/>
        <v/>
      </c>
      <c r="R9" s="16" t="str">
        <f t="shared" si="14"/>
        <v/>
      </c>
      <c r="S9" s="16" t="str">
        <f t="shared" si="15"/>
        <v/>
      </c>
      <c r="T9" s="16">
        <f t="shared" si="16"/>
        <v>0</v>
      </c>
      <c r="U9" s="16">
        <f t="shared" si="17"/>
        <v>0</v>
      </c>
      <c r="V9" s="16">
        <f t="shared" si="18"/>
        <v>0</v>
      </c>
      <c r="W9" s="16">
        <f t="shared" si="19"/>
        <v>0</v>
      </c>
      <c r="X9" s="16">
        <f t="shared" si="20"/>
        <v>0</v>
      </c>
      <c r="Y9" s="16">
        <f t="shared" si="21"/>
        <v>0</v>
      </c>
      <c r="Z9" s="16">
        <f t="shared" si="22"/>
        <v>0</v>
      </c>
      <c r="AA9" s="16">
        <f t="shared" si="23"/>
        <v>0</v>
      </c>
      <c r="AB9" s="16">
        <f t="shared" si="24"/>
        <v>0</v>
      </c>
      <c r="AC9" s="16">
        <f t="shared" si="25"/>
        <v>0</v>
      </c>
      <c r="AD9" s="34" t="str">
        <f t="shared" si="2"/>
        <v/>
      </c>
      <c r="AE9" s="34" t="str">
        <f t="shared" si="3"/>
        <v/>
      </c>
      <c r="AF9" s="34" t="str">
        <f t="shared" si="4"/>
        <v/>
      </c>
      <c r="AG9" s="34" t="str">
        <f t="shared" si="5"/>
        <v/>
      </c>
      <c r="AH9" s="34">
        <f t="shared" si="26"/>
        <v>0</v>
      </c>
      <c r="AI9" s="34">
        <f t="shared" si="27"/>
        <v>0</v>
      </c>
      <c r="AJ9" s="34">
        <f t="shared" si="28"/>
        <v>0</v>
      </c>
      <c r="AK9" s="34">
        <f t="shared" si="29"/>
        <v>0</v>
      </c>
      <c r="AL9" s="34">
        <f t="shared" si="6"/>
        <v>0</v>
      </c>
      <c r="AM9" s="34" t="str">
        <f t="shared" si="30"/>
        <v/>
      </c>
      <c r="AN9" s="16">
        <f t="shared" si="31"/>
        <v>0</v>
      </c>
      <c r="AO9" s="16" t="str">
        <f t="shared" si="7"/>
        <v/>
      </c>
      <c r="AP9" s="16" t="str">
        <f t="shared" si="8"/>
        <v/>
      </c>
      <c r="AQ9" s="16" t="str">
        <f t="shared" si="9"/>
        <v/>
      </c>
      <c r="AR9" s="16" t="str">
        <f t="shared" si="10"/>
        <v/>
      </c>
      <c r="AT9" t="s">
        <v>186</v>
      </c>
      <c r="AU9">
        <v>6</v>
      </c>
      <c r="AV9">
        <v>400</v>
      </c>
      <c r="AX9">
        <v>3</v>
      </c>
      <c r="AY9" t="str">
        <f>IF(ISERROR(VLOOKUP($AX9,個人申込書!$Z$5:$AE$147,2,0)),"",VLOOKUP($AX9,個人申込書!$Z$5:$AE$147,2,0))</f>
        <v/>
      </c>
      <c r="AZ9" t="str">
        <f>IF(AY9="","",VLOOKUP($AX9,個人申込書!$Z$6:$AF$127,6,0))</f>
        <v/>
      </c>
      <c r="BA9" t="str">
        <f>IF(AY9="","",VLOOKUP($AX9,個人申込書!$Z$6:$AF$127,7,0))</f>
        <v/>
      </c>
      <c r="BB9">
        <v>3</v>
      </c>
      <c r="BC9">
        <f t="shared" si="32"/>
        <v>0</v>
      </c>
      <c r="BD9">
        <f t="shared" si="32"/>
        <v>0</v>
      </c>
      <c r="BE9">
        <f t="shared" si="32"/>
        <v>0</v>
      </c>
      <c r="BF9">
        <f t="shared" si="32"/>
        <v>0</v>
      </c>
      <c r="BG9">
        <f t="shared" si="32"/>
        <v>0</v>
      </c>
      <c r="BH9">
        <f t="shared" si="32"/>
        <v>0</v>
      </c>
      <c r="BI9">
        <f t="shared" si="32"/>
        <v>0</v>
      </c>
      <c r="BJ9">
        <f t="shared" si="32"/>
        <v>0</v>
      </c>
      <c r="BK9">
        <f t="shared" si="32"/>
        <v>0</v>
      </c>
      <c r="BL9">
        <f t="shared" si="32"/>
        <v>0</v>
      </c>
      <c r="BM9">
        <f t="shared" si="32"/>
        <v>0</v>
      </c>
      <c r="BN9">
        <f t="shared" si="32"/>
        <v>0</v>
      </c>
      <c r="CC9" t="s">
        <v>230</v>
      </c>
      <c r="CD9">
        <v>9</v>
      </c>
      <c r="CE9" t="s">
        <v>233</v>
      </c>
      <c r="CF9">
        <v>160</v>
      </c>
    </row>
    <row r="10" spans="1:86" ht="26.1" customHeight="1">
      <c r="A10" s="168" t="str">
        <f t="shared" si="34"/>
        <v/>
      </c>
      <c r="B10" s="175" t="str">
        <f t="shared" ref="B10:B37" si="35">IF(E10="","",IF(Y10=0,"男子",IF(Y10=5,"女子",IF(Y10=9,"混合","？？"))))</f>
        <v/>
      </c>
      <c r="C10" s="176" t="str">
        <f t="shared" ref="C10:C37" si="36">IF(M10="","",IF(M10&lt;120,119,FLOOR(M10,40)))</f>
        <v/>
      </c>
      <c r="D10" s="177"/>
      <c r="E10" s="169"/>
      <c r="F10" s="170"/>
      <c r="G10" s="35"/>
      <c r="H10" s="35"/>
      <c r="I10" s="35"/>
      <c r="J10" s="35"/>
      <c r="K10" s="77" t="str">
        <f t="shared" si="11"/>
        <v/>
      </c>
      <c r="L10" s="76" t="str">
        <f t="shared" si="12"/>
        <v/>
      </c>
      <c r="M10" s="17" t="str">
        <f t="shared" si="0"/>
        <v/>
      </c>
      <c r="N10" s="17" t="str">
        <f t="shared" si="1"/>
        <v>999:99.99</v>
      </c>
      <c r="P10" s="16" t="str">
        <f t="shared" si="33"/>
        <v/>
      </c>
      <c r="Q10" s="16" t="str">
        <f t="shared" si="13"/>
        <v/>
      </c>
      <c r="R10" s="16" t="str">
        <f t="shared" si="14"/>
        <v/>
      </c>
      <c r="S10" s="16" t="str">
        <f t="shared" si="15"/>
        <v/>
      </c>
      <c r="T10" s="16">
        <f t="shared" si="16"/>
        <v>0</v>
      </c>
      <c r="U10" s="16">
        <f t="shared" si="17"/>
        <v>0</v>
      </c>
      <c r="V10" s="16">
        <f t="shared" si="18"/>
        <v>0</v>
      </c>
      <c r="W10" s="16">
        <f t="shared" si="19"/>
        <v>0</v>
      </c>
      <c r="X10" s="16">
        <f t="shared" si="20"/>
        <v>0</v>
      </c>
      <c r="Y10" s="16">
        <f t="shared" si="21"/>
        <v>0</v>
      </c>
      <c r="Z10" s="16">
        <f t="shared" si="22"/>
        <v>0</v>
      </c>
      <c r="AA10" s="16">
        <f t="shared" si="23"/>
        <v>0</v>
      </c>
      <c r="AB10" s="16">
        <f t="shared" si="24"/>
        <v>0</v>
      </c>
      <c r="AC10" s="16">
        <f t="shared" si="25"/>
        <v>0</v>
      </c>
      <c r="AD10" s="34" t="str">
        <f t="shared" si="2"/>
        <v/>
      </c>
      <c r="AE10" s="34" t="str">
        <f t="shared" si="3"/>
        <v/>
      </c>
      <c r="AF10" s="34" t="str">
        <f t="shared" si="4"/>
        <v/>
      </c>
      <c r="AG10" s="34" t="str">
        <f t="shared" si="5"/>
        <v/>
      </c>
      <c r="AH10" s="34">
        <f t="shared" si="26"/>
        <v>0</v>
      </c>
      <c r="AI10" s="34">
        <f t="shared" si="27"/>
        <v>0</v>
      </c>
      <c r="AJ10" s="34">
        <f t="shared" si="28"/>
        <v>0</v>
      </c>
      <c r="AK10" s="34">
        <f t="shared" si="29"/>
        <v>0</v>
      </c>
      <c r="AL10" s="34">
        <f t="shared" si="6"/>
        <v>0</v>
      </c>
      <c r="AM10" s="34" t="str">
        <f t="shared" si="30"/>
        <v/>
      </c>
      <c r="AN10" s="16">
        <f t="shared" si="31"/>
        <v>0</v>
      </c>
      <c r="AO10" s="16" t="str">
        <f t="shared" si="7"/>
        <v/>
      </c>
      <c r="AP10" s="16" t="str">
        <f t="shared" si="8"/>
        <v/>
      </c>
      <c r="AQ10" s="16" t="str">
        <f t="shared" si="9"/>
        <v/>
      </c>
      <c r="AR10" s="16" t="str">
        <f t="shared" si="10"/>
        <v/>
      </c>
      <c r="AT10" t="s">
        <v>187</v>
      </c>
      <c r="AU10">
        <v>7</v>
      </c>
      <c r="AV10">
        <v>400</v>
      </c>
      <c r="AX10">
        <v>4</v>
      </c>
      <c r="AY10" t="str">
        <f>IF(ISERROR(VLOOKUP($AX10,個人申込書!$Z$5:$AE$147,2,0)),"",VLOOKUP($AX10,個人申込書!$Z$5:$AE$147,2,0))</f>
        <v/>
      </c>
      <c r="AZ10" t="str">
        <f>IF(AY10="","",VLOOKUP($AX10,個人申込書!$Z$6:$AF$127,6,0))</f>
        <v/>
      </c>
      <c r="BA10" t="str">
        <f>IF(AY10="","",VLOOKUP($AX10,個人申込書!$Z$6:$AF$127,7,0))</f>
        <v/>
      </c>
      <c r="BB10">
        <v>4</v>
      </c>
      <c r="BC10">
        <f t="shared" si="32"/>
        <v>0</v>
      </c>
      <c r="BD10">
        <f t="shared" si="32"/>
        <v>0</v>
      </c>
      <c r="BE10">
        <f t="shared" si="32"/>
        <v>0</v>
      </c>
      <c r="BF10">
        <f t="shared" si="32"/>
        <v>0</v>
      </c>
      <c r="BG10">
        <f t="shared" si="32"/>
        <v>0</v>
      </c>
      <c r="BH10">
        <f t="shared" si="32"/>
        <v>0</v>
      </c>
      <c r="BI10">
        <f t="shared" si="32"/>
        <v>0</v>
      </c>
      <c r="BJ10">
        <f t="shared" si="32"/>
        <v>0</v>
      </c>
      <c r="BK10">
        <f t="shared" si="32"/>
        <v>0</v>
      </c>
      <c r="BL10">
        <f t="shared" si="32"/>
        <v>0</v>
      </c>
      <c r="BM10">
        <f t="shared" si="32"/>
        <v>0</v>
      </c>
      <c r="BN10">
        <f t="shared" si="32"/>
        <v>0</v>
      </c>
      <c r="CE10" t="s">
        <v>234</v>
      </c>
      <c r="CF10">
        <v>200</v>
      </c>
    </row>
    <row r="11" spans="1:86" ht="26.1" customHeight="1">
      <c r="A11" s="168" t="str">
        <f t="shared" si="34"/>
        <v/>
      </c>
      <c r="B11" s="175" t="str">
        <f t="shared" si="35"/>
        <v/>
      </c>
      <c r="C11" s="176" t="str">
        <f t="shared" si="36"/>
        <v/>
      </c>
      <c r="D11" s="177"/>
      <c r="E11" s="169"/>
      <c r="F11" s="170"/>
      <c r="G11" s="35"/>
      <c r="H11" s="35"/>
      <c r="I11" s="35"/>
      <c r="J11" s="35"/>
      <c r="K11" s="77" t="str">
        <f t="shared" si="11"/>
        <v/>
      </c>
      <c r="L11" s="76" t="str">
        <f t="shared" si="12"/>
        <v/>
      </c>
      <c r="M11" s="17" t="str">
        <f t="shared" si="0"/>
        <v/>
      </c>
      <c r="N11" s="17" t="str">
        <f t="shared" si="1"/>
        <v>999:99.99</v>
      </c>
      <c r="P11" s="16" t="str">
        <f t="shared" si="33"/>
        <v/>
      </c>
      <c r="Q11" s="16" t="str">
        <f t="shared" si="13"/>
        <v/>
      </c>
      <c r="R11" s="16" t="str">
        <f t="shared" si="14"/>
        <v/>
      </c>
      <c r="S11" s="16" t="str">
        <f t="shared" si="15"/>
        <v/>
      </c>
      <c r="T11" s="16">
        <f t="shared" si="16"/>
        <v>0</v>
      </c>
      <c r="U11" s="16">
        <f t="shared" si="17"/>
        <v>0</v>
      </c>
      <c r="V11" s="16">
        <f t="shared" si="18"/>
        <v>0</v>
      </c>
      <c r="W11" s="16">
        <f t="shared" si="19"/>
        <v>0</v>
      </c>
      <c r="X11" s="16">
        <f t="shared" si="20"/>
        <v>0</v>
      </c>
      <c r="Y11" s="16">
        <f t="shared" si="21"/>
        <v>0</v>
      </c>
      <c r="Z11" s="16">
        <f t="shared" si="22"/>
        <v>0</v>
      </c>
      <c r="AA11" s="16">
        <f t="shared" si="23"/>
        <v>0</v>
      </c>
      <c r="AB11" s="16">
        <f t="shared" si="24"/>
        <v>0</v>
      </c>
      <c r="AC11" s="16">
        <f t="shared" si="25"/>
        <v>0</v>
      </c>
      <c r="AD11" s="34" t="str">
        <f t="shared" si="2"/>
        <v/>
      </c>
      <c r="AE11" s="34" t="str">
        <f t="shared" si="3"/>
        <v/>
      </c>
      <c r="AF11" s="34" t="str">
        <f t="shared" si="4"/>
        <v/>
      </c>
      <c r="AG11" s="34" t="str">
        <f t="shared" si="5"/>
        <v/>
      </c>
      <c r="AH11" s="34">
        <f t="shared" si="26"/>
        <v>0</v>
      </c>
      <c r="AI11" s="34">
        <f t="shared" si="27"/>
        <v>0</v>
      </c>
      <c r="AJ11" s="34">
        <f t="shared" si="28"/>
        <v>0</v>
      </c>
      <c r="AK11" s="34">
        <f t="shared" si="29"/>
        <v>0</v>
      </c>
      <c r="AL11" s="34">
        <f t="shared" si="6"/>
        <v>0</v>
      </c>
      <c r="AM11" s="34" t="str">
        <f t="shared" si="30"/>
        <v/>
      </c>
      <c r="AN11" s="16">
        <f t="shared" si="31"/>
        <v>0</v>
      </c>
      <c r="AO11" s="16" t="str">
        <f t="shared" si="7"/>
        <v/>
      </c>
      <c r="AP11" s="16" t="str">
        <f t="shared" si="8"/>
        <v/>
      </c>
      <c r="AQ11" s="16" t="str">
        <f t="shared" si="9"/>
        <v/>
      </c>
      <c r="AR11" s="16" t="str">
        <f t="shared" si="10"/>
        <v/>
      </c>
      <c r="AX11">
        <v>5</v>
      </c>
      <c r="AY11" t="str">
        <f>IF(ISERROR(VLOOKUP($AX11,個人申込書!$Z$5:$AE$147,2,0)),"",VLOOKUP($AX11,個人申込書!$Z$5:$AE$147,2,0))</f>
        <v/>
      </c>
      <c r="AZ11" t="str">
        <f>IF(AY11="","",VLOOKUP($AX11,個人申込書!$Z$6:$AF$127,6,0))</f>
        <v/>
      </c>
      <c r="BA11" t="str">
        <f>IF(AY11="","",VLOOKUP($AX11,個人申込書!$Z$6:$AF$127,7,0))</f>
        <v/>
      </c>
      <c r="BB11">
        <v>5</v>
      </c>
      <c r="BC11">
        <f t="shared" si="32"/>
        <v>0</v>
      </c>
      <c r="BD11">
        <f t="shared" si="32"/>
        <v>0</v>
      </c>
      <c r="BE11">
        <f t="shared" si="32"/>
        <v>0</v>
      </c>
      <c r="BF11">
        <f t="shared" si="32"/>
        <v>0</v>
      </c>
      <c r="BG11">
        <f t="shared" si="32"/>
        <v>0</v>
      </c>
      <c r="BH11">
        <f t="shared" si="32"/>
        <v>0</v>
      </c>
      <c r="BI11">
        <f t="shared" si="32"/>
        <v>0</v>
      </c>
      <c r="BJ11">
        <f t="shared" si="32"/>
        <v>0</v>
      </c>
      <c r="BK11">
        <f t="shared" si="32"/>
        <v>0</v>
      </c>
      <c r="BL11">
        <f t="shared" si="32"/>
        <v>0</v>
      </c>
      <c r="BM11">
        <f t="shared" si="32"/>
        <v>0</v>
      </c>
      <c r="BN11">
        <f t="shared" si="32"/>
        <v>0</v>
      </c>
      <c r="CE11" t="s">
        <v>235</v>
      </c>
      <c r="CF11">
        <v>240</v>
      </c>
    </row>
    <row r="12" spans="1:86" ht="26.1" customHeight="1">
      <c r="A12" s="168" t="str">
        <f t="shared" si="34"/>
        <v/>
      </c>
      <c r="B12" s="175" t="str">
        <f t="shared" si="35"/>
        <v/>
      </c>
      <c r="C12" s="176" t="str">
        <f t="shared" si="36"/>
        <v/>
      </c>
      <c r="D12" s="177"/>
      <c r="E12" s="169"/>
      <c r="F12" s="170"/>
      <c r="G12" s="35"/>
      <c r="H12" s="35"/>
      <c r="I12" s="35"/>
      <c r="J12" s="35"/>
      <c r="K12" s="77" t="str">
        <f t="shared" si="11"/>
        <v/>
      </c>
      <c r="L12" s="76" t="str">
        <f t="shared" si="12"/>
        <v/>
      </c>
      <c r="M12" s="17" t="str">
        <f t="shared" si="0"/>
        <v/>
      </c>
      <c r="N12" s="17" t="str">
        <f t="shared" si="1"/>
        <v>999:99.99</v>
      </c>
      <c r="P12" s="16" t="str">
        <f t="shared" si="33"/>
        <v/>
      </c>
      <c r="Q12" s="16" t="str">
        <f t="shared" si="13"/>
        <v/>
      </c>
      <c r="R12" s="16" t="str">
        <f t="shared" si="14"/>
        <v/>
      </c>
      <c r="S12" s="16" t="str">
        <f t="shared" si="15"/>
        <v/>
      </c>
      <c r="T12" s="16">
        <f t="shared" si="16"/>
        <v>0</v>
      </c>
      <c r="U12" s="16">
        <f t="shared" si="17"/>
        <v>0</v>
      </c>
      <c r="V12" s="16">
        <f t="shared" si="18"/>
        <v>0</v>
      </c>
      <c r="W12" s="16">
        <f t="shared" si="19"/>
        <v>0</v>
      </c>
      <c r="X12" s="16">
        <f t="shared" si="20"/>
        <v>0</v>
      </c>
      <c r="Y12" s="16">
        <f t="shared" si="21"/>
        <v>0</v>
      </c>
      <c r="Z12" s="16">
        <f t="shared" si="22"/>
        <v>0</v>
      </c>
      <c r="AA12" s="16">
        <f t="shared" si="23"/>
        <v>0</v>
      </c>
      <c r="AB12" s="16">
        <f t="shared" si="24"/>
        <v>0</v>
      </c>
      <c r="AC12" s="16">
        <f t="shared" si="25"/>
        <v>0</v>
      </c>
      <c r="AD12" s="34" t="str">
        <f t="shared" si="2"/>
        <v/>
      </c>
      <c r="AE12" s="34" t="str">
        <f t="shared" si="3"/>
        <v/>
      </c>
      <c r="AF12" s="34" t="str">
        <f t="shared" si="4"/>
        <v/>
      </c>
      <c r="AG12" s="34" t="str">
        <f t="shared" si="5"/>
        <v/>
      </c>
      <c r="AH12" s="34">
        <f t="shared" si="26"/>
        <v>0</v>
      </c>
      <c r="AI12" s="34">
        <f t="shared" si="27"/>
        <v>0</v>
      </c>
      <c r="AJ12" s="34">
        <f t="shared" si="28"/>
        <v>0</v>
      </c>
      <c r="AK12" s="34">
        <f t="shared" si="29"/>
        <v>0</v>
      </c>
      <c r="AL12" s="34">
        <f t="shared" si="6"/>
        <v>0</v>
      </c>
      <c r="AM12" s="34" t="str">
        <f t="shared" si="30"/>
        <v/>
      </c>
      <c r="AN12" s="16">
        <f t="shared" si="31"/>
        <v>0</v>
      </c>
      <c r="AO12" s="16" t="str">
        <f t="shared" si="7"/>
        <v/>
      </c>
      <c r="AP12" s="16" t="str">
        <f t="shared" si="8"/>
        <v/>
      </c>
      <c r="AQ12" s="16" t="str">
        <f t="shared" si="9"/>
        <v/>
      </c>
      <c r="AR12" s="16" t="str">
        <f t="shared" si="10"/>
        <v/>
      </c>
      <c r="AX12">
        <v>6</v>
      </c>
      <c r="AY12" t="str">
        <f>IF(ISERROR(VLOOKUP($AX12,個人申込書!$Z$5:$AE$147,2,0)),"",VLOOKUP($AX12,個人申込書!$Z$5:$AE$147,2,0))</f>
        <v/>
      </c>
      <c r="AZ12" t="str">
        <f>IF(AY12="","",VLOOKUP($AX12,個人申込書!$Z$6:$AF$127,6,0))</f>
        <v/>
      </c>
      <c r="BA12" t="str">
        <f>IF(AY12="","",VLOOKUP($AX12,個人申込書!$Z$6:$AF$127,7,0))</f>
        <v/>
      </c>
      <c r="BB12">
        <v>6</v>
      </c>
      <c r="BC12">
        <f t="shared" si="32"/>
        <v>0</v>
      </c>
      <c r="BD12">
        <f t="shared" si="32"/>
        <v>0</v>
      </c>
      <c r="BE12">
        <f t="shared" si="32"/>
        <v>0</v>
      </c>
      <c r="BF12">
        <f t="shared" si="32"/>
        <v>0</v>
      </c>
      <c r="BG12">
        <f t="shared" si="32"/>
        <v>0</v>
      </c>
      <c r="BH12">
        <f t="shared" si="32"/>
        <v>0</v>
      </c>
      <c r="BI12">
        <f t="shared" si="32"/>
        <v>0</v>
      </c>
      <c r="BJ12">
        <f t="shared" si="32"/>
        <v>0</v>
      </c>
      <c r="BK12">
        <f t="shared" si="32"/>
        <v>0</v>
      </c>
      <c r="BL12">
        <f t="shared" si="32"/>
        <v>0</v>
      </c>
      <c r="BM12">
        <f t="shared" si="32"/>
        <v>0</v>
      </c>
      <c r="BN12">
        <f t="shared" si="32"/>
        <v>0</v>
      </c>
    </row>
    <row r="13" spans="1:86" s="15" customFormat="1" ht="26.1" customHeight="1">
      <c r="A13" s="168" t="str">
        <f t="shared" si="34"/>
        <v/>
      </c>
      <c r="B13" s="175" t="str">
        <f t="shared" si="35"/>
        <v/>
      </c>
      <c r="C13" s="176" t="str">
        <f t="shared" si="36"/>
        <v/>
      </c>
      <c r="D13" s="177"/>
      <c r="E13" s="169"/>
      <c r="F13" s="170"/>
      <c r="G13" s="35"/>
      <c r="H13" s="35"/>
      <c r="I13" s="35"/>
      <c r="J13" s="35"/>
      <c r="K13" s="77" t="str">
        <f t="shared" si="11"/>
        <v/>
      </c>
      <c r="L13" s="76" t="str">
        <f t="shared" si="12"/>
        <v/>
      </c>
      <c r="M13" s="17" t="str">
        <f t="shared" si="0"/>
        <v/>
      </c>
      <c r="N13" s="17" t="str">
        <f t="shared" si="1"/>
        <v>999:99.99</v>
      </c>
      <c r="P13" s="16" t="str">
        <f t="shared" si="33"/>
        <v/>
      </c>
      <c r="Q13" s="16" t="str">
        <f t="shared" si="13"/>
        <v/>
      </c>
      <c r="R13" s="16" t="str">
        <f t="shared" si="14"/>
        <v/>
      </c>
      <c r="S13" s="16" t="str">
        <f t="shared" si="15"/>
        <v/>
      </c>
      <c r="T13" s="16">
        <f t="shared" si="16"/>
        <v>0</v>
      </c>
      <c r="U13" s="16">
        <f t="shared" si="17"/>
        <v>0</v>
      </c>
      <c r="V13" s="16">
        <f t="shared" si="18"/>
        <v>0</v>
      </c>
      <c r="W13" s="16">
        <f t="shared" si="19"/>
        <v>0</v>
      </c>
      <c r="X13" s="16">
        <f t="shared" si="20"/>
        <v>0</v>
      </c>
      <c r="Y13" s="16">
        <f t="shared" si="21"/>
        <v>0</v>
      </c>
      <c r="Z13" s="16">
        <f t="shared" si="22"/>
        <v>0</v>
      </c>
      <c r="AA13" s="16">
        <f t="shared" si="23"/>
        <v>0</v>
      </c>
      <c r="AB13" s="16">
        <f t="shared" si="24"/>
        <v>0</v>
      </c>
      <c r="AC13" s="16">
        <f t="shared" si="25"/>
        <v>0</v>
      </c>
      <c r="AD13" s="34" t="str">
        <f t="shared" si="2"/>
        <v/>
      </c>
      <c r="AE13" s="34" t="str">
        <f t="shared" si="3"/>
        <v/>
      </c>
      <c r="AF13" s="34" t="str">
        <f t="shared" si="4"/>
        <v/>
      </c>
      <c r="AG13" s="34" t="str">
        <f t="shared" si="5"/>
        <v/>
      </c>
      <c r="AH13" s="34">
        <f t="shared" si="26"/>
        <v>0</v>
      </c>
      <c r="AI13" s="34">
        <f t="shared" si="27"/>
        <v>0</v>
      </c>
      <c r="AJ13" s="34">
        <f t="shared" si="28"/>
        <v>0</v>
      </c>
      <c r="AK13" s="34">
        <f t="shared" si="29"/>
        <v>0</v>
      </c>
      <c r="AL13" s="34">
        <f t="shared" si="6"/>
        <v>0</v>
      </c>
      <c r="AM13" s="34" t="str">
        <f t="shared" si="30"/>
        <v/>
      </c>
      <c r="AN13" s="16">
        <f t="shared" si="31"/>
        <v>0</v>
      </c>
      <c r="AO13" s="16" t="str">
        <f t="shared" si="7"/>
        <v/>
      </c>
      <c r="AP13" s="16" t="str">
        <f t="shared" si="8"/>
        <v/>
      </c>
      <c r="AQ13" s="16" t="str">
        <f t="shared" si="9"/>
        <v/>
      </c>
      <c r="AR13" s="16" t="str">
        <f t="shared" si="10"/>
        <v/>
      </c>
      <c r="AS13"/>
      <c r="AT13"/>
      <c r="AU13" s="15" t="s">
        <v>94</v>
      </c>
      <c r="AV13" s="15" t="s">
        <v>93</v>
      </c>
      <c r="AW13" s="15" t="s">
        <v>92</v>
      </c>
      <c r="AX13">
        <v>7</v>
      </c>
      <c r="AY13" t="str">
        <f>IF(ISERROR(VLOOKUP($AX13,個人申込書!$Z$5:$AE$147,2,0)),"",VLOOKUP($AX13,個人申込書!$Z$5:$AE$147,2,0))</f>
        <v/>
      </c>
      <c r="AZ13" t="str">
        <f>IF(AY13="","",VLOOKUP($AX13,個人申込書!$Z$6:$AF$127,6,0))</f>
        <v/>
      </c>
      <c r="BA13" t="str">
        <f>IF(AY13="","",VLOOKUP($AX13,個人申込書!$Z$6:$AF$127,7,0))</f>
        <v/>
      </c>
      <c r="BB13">
        <v>7</v>
      </c>
      <c r="BC13">
        <f t="shared" si="32"/>
        <v>0</v>
      </c>
      <c r="BD13">
        <f t="shared" si="32"/>
        <v>0</v>
      </c>
      <c r="BE13">
        <f t="shared" si="32"/>
        <v>0</v>
      </c>
      <c r="BF13">
        <f t="shared" si="32"/>
        <v>0</v>
      </c>
      <c r="BG13">
        <f t="shared" si="32"/>
        <v>0</v>
      </c>
      <c r="BH13">
        <f t="shared" si="32"/>
        <v>0</v>
      </c>
      <c r="BI13">
        <f t="shared" si="32"/>
        <v>0</v>
      </c>
      <c r="BJ13">
        <f t="shared" si="32"/>
        <v>0</v>
      </c>
      <c r="BK13">
        <f t="shared" si="32"/>
        <v>0</v>
      </c>
      <c r="BL13">
        <f t="shared" si="32"/>
        <v>0</v>
      </c>
      <c r="BM13">
        <f t="shared" si="32"/>
        <v>0</v>
      </c>
      <c r="BN13">
        <f t="shared" si="32"/>
        <v>0</v>
      </c>
      <c r="BO13"/>
    </row>
    <row r="14" spans="1:86" ht="26.1" customHeight="1">
      <c r="A14" s="168" t="str">
        <f t="shared" si="34"/>
        <v/>
      </c>
      <c r="B14" s="175" t="str">
        <f t="shared" si="35"/>
        <v/>
      </c>
      <c r="C14" s="176" t="str">
        <f t="shared" si="36"/>
        <v/>
      </c>
      <c r="D14" s="177"/>
      <c r="E14" s="169"/>
      <c r="F14" s="170"/>
      <c r="G14" s="35"/>
      <c r="H14" s="35"/>
      <c r="I14" s="35"/>
      <c r="J14" s="35"/>
      <c r="K14" s="77" t="str">
        <f t="shared" si="11"/>
        <v/>
      </c>
      <c r="L14" s="76" t="str">
        <f t="shared" si="12"/>
        <v/>
      </c>
      <c r="M14" s="17" t="str">
        <f t="shared" si="0"/>
        <v/>
      </c>
      <c r="N14" s="17" t="str">
        <f t="shared" si="1"/>
        <v>999:99.99</v>
      </c>
      <c r="P14" s="16" t="str">
        <f t="shared" si="33"/>
        <v/>
      </c>
      <c r="Q14" s="16" t="str">
        <f t="shared" si="13"/>
        <v/>
      </c>
      <c r="R14" s="16" t="str">
        <f t="shared" si="14"/>
        <v/>
      </c>
      <c r="S14" s="16" t="str">
        <f t="shared" si="15"/>
        <v/>
      </c>
      <c r="T14" s="16">
        <f t="shared" si="16"/>
        <v>0</v>
      </c>
      <c r="U14" s="16">
        <f t="shared" si="17"/>
        <v>0</v>
      </c>
      <c r="V14" s="16">
        <f t="shared" si="18"/>
        <v>0</v>
      </c>
      <c r="W14" s="16">
        <f t="shared" si="19"/>
        <v>0</v>
      </c>
      <c r="X14" s="16">
        <f t="shared" si="20"/>
        <v>0</v>
      </c>
      <c r="Y14" s="16">
        <f t="shared" si="21"/>
        <v>0</v>
      </c>
      <c r="Z14" s="16">
        <f t="shared" si="22"/>
        <v>0</v>
      </c>
      <c r="AA14" s="16">
        <f t="shared" si="23"/>
        <v>0</v>
      </c>
      <c r="AB14" s="16">
        <f t="shared" si="24"/>
        <v>0</v>
      </c>
      <c r="AC14" s="16">
        <f t="shared" si="25"/>
        <v>0</v>
      </c>
      <c r="AD14" s="34" t="str">
        <f t="shared" si="2"/>
        <v/>
      </c>
      <c r="AE14" s="34" t="str">
        <f t="shared" si="3"/>
        <v/>
      </c>
      <c r="AF14" s="34" t="str">
        <f t="shared" si="4"/>
        <v/>
      </c>
      <c r="AG14" s="34" t="str">
        <f t="shared" si="5"/>
        <v/>
      </c>
      <c r="AH14" s="34">
        <f t="shared" si="26"/>
        <v>0</v>
      </c>
      <c r="AI14" s="34">
        <f t="shared" si="27"/>
        <v>0</v>
      </c>
      <c r="AJ14" s="34">
        <f t="shared" si="28"/>
        <v>0</v>
      </c>
      <c r="AK14" s="34">
        <f t="shared" si="29"/>
        <v>0</v>
      </c>
      <c r="AL14" s="34">
        <f t="shared" si="6"/>
        <v>0</v>
      </c>
      <c r="AM14" s="34" t="str">
        <f t="shared" si="30"/>
        <v/>
      </c>
      <c r="AN14" s="16">
        <f t="shared" si="31"/>
        <v>0</v>
      </c>
      <c r="AO14" s="16" t="str">
        <f t="shared" si="7"/>
        <v/>
      </c>
      <c r="AP14" s="16" t="str">
        <f t="shared" si="8"/>
        <v/>
      </c>
      <c r="AQ14" s="16" t="str">
        <f t="shared" si="9"/>
        <v/>
      </c>
      <c r="AR14" s="16" t="str">
        <f t="shared" si="10"/>
        <v/>
      </c>
      <c r="AT14" t="s">
        <v>250</v>
      </c>
      <c r="AU14">
        <v>1</v>
      </c>
      <c r="AV14">
        <v>24</v>
      </c>
      <c r="AW14">
        <f>COUNTIF($P$6:$P$65,AU14)</f>
        <v>0</v>
      </c>
      <c r="AX14">
        <v>8</v>
      </c>
      <c r="AY14" t="str">
        <f>IF(ISERROR(VLOOKUP($AX14,個人申込書!$Z$5:$AE$147,2,0)),"",VLOOKUP($AX14,個人申込書!$Z$5:$AE$147,2,0))</f>
        <v/>
      </c>
      <c r="AZ14" t="str">
        <f>IF(AY14="","",VLOOKUP($AX14,個人申込書!$Z$6:$AF$127,6,0))</f>
        <v/>
      </c>
      <c r="BA14" t="str">
        <f>IF(AY14="","",VLOOKUP($AX14,個人申込書!$Z$6:$AF$127,7,0))</f>
        <v/>
      </c>
      <c r="BB14">
        <v>8</v>
      </c>
      <c r="BC14">
        <f t="shared" si="32"/>
        <v>0</v>
      </c>
      <c r="BD14">
        <f t="shared" si="32"/>
        <v>0</v>
      </c>
      <c r="BE14">
        <f t="shared" si="32"/>
        <v>0</v>
      </c>
      <c r="BF14">
        <f t="shared" si="32"/>
        <v>0</v>
      </c>
      <c r="BG14">
        <f t="shared" si="32"/>
        <v>0</v>
      </c>
      <c r="BH14">
        <f t="shared" si="32"/>
        <v>0</v>
      </c>
      <c r="BI14">
        <f t="shared" si="32"/>
        <v>0</v>
      </c>
      <c r="BJ14">
        <f t="shared" si="32"/>
        <v>0</v>
      </c>
      <c r="BK14">
        <f t="shared" si="32"/>
        <v>0</v>
      </c>
      <c r="BL14">
        <f t="shared" si="32"/>
        <v>0</v>
      </c>
      <c r="BM14">
        <f t="shared" si="32"/>
        <v>0</v>
      </c>
      <c r="BN14">
        <f t="shared" si="32"/>
        <v>0</v>
      </c>
    </row>
    <row r="15" spans="1:86" ht="26.1" customHeight="1">
      <c r="A15" s="168" t="str">
        <f t="shared" si="34"/>
        <v/>
      </c>
      <c r="B15" s="175" t="str">
        <f t="shared" si="35"/>
        <v/>
      </c>
      <c r="C15" s="176" t="str">
        <f t="shared" si="36"/>
        <v/>
      </c>
      <c r="D15" s="177"/>
      <c r="E15" s="169"/>
      <c r="F15" s="170"/>
      <c r="G15" s="35"/>
      <c r="H15" s="35"/>
      <c r="I15" s="35"/>
      <c r="J15" s="35"/>
      <c r="K15" s="77" t="str">
        <f t="shared" si="11"/>
        <v/>
      </c>
      <c r="L15" s="76" t="str">
        <f t="shared" si="12"/>
        <v/>
      </c>
      <c r="M15" s="17" t="str">
        <f t="shared" si="0"/>
        <v/>
      </c>
      <c r="N15" s="17" t="str">
        <f t="shared" si="1"/>
        <v>999:99.99</v>
      </c>
      <c r="P15" s="16" t="str">
        <f t="shared" si="33"/>
        <v/>
      </c>
      <c r="Q15" s="16" t="str">
        <f t="shared" si="13"/>
        <v/>
      </c>
      <c r="R15" s="16" t="str">
        <f t="shared" si="14"/>
        <v/>
      </c>
      <c r="S15" s="16" t="str">
        <f t="shared" si="15"/>
        <v/>
      </c>
      <c r="T15" s="16">
        <f t="shared" si="16"/>
        <v>0</v>
      </c>
      <c r="U15" s="16">
        <f t="shared" si="17"/>
        <v>0</v>
      </c>
      <c r="V15" s="16">
        <f t="shared" si="18"/>
        <v>0</v>
      </c>
      <c r="W15" s="16">
        <f t="shared" si="19"/>
        <v>0</v>
      </c>
      <c r="X15" s="16">
        <f t="shared" si="20"/>
        <v>0</v>
      </c>
      <c r="Y15" s="16">
        <f t="shared" si="21"/>
        <v>0</v>
      </c>
      <c r="Z15" s="16">
        <f t="shared" si="22"/>
        <v>0</v>
      </c>
      <c r="AA15" s="16">
        <f t="shared" si="23"/>
        <v>0</v>
      </c>
      <c r="AB15" s="16">
        <f t="shared" si="24"/>
        <v>0</v>
      </c>
      <c r="AC15" s="16">
        <f t="shared" si="25"/>
        <v>0</v>
      </c>
      <c r="AD15" s="34" t="str">
        <f t="shared" si="2"/>
        <v/>
      </c>
      <c r="AE15" s="34" t="str">
        <f t="shared" si="3"/>
        <v/>
      </c>
      <c r="AF15" s="34" t="str">
        <f t="shared" si="4"/>
        <v/>
      </c>
      <c r="AG15" s="34" t="str">
        <f t="shared" si="5"/>
        <v/>
      </c>
      <c r="AH15" s="34">
        <f t="shared" si="26"/>
        <v>0</v>
      </c>
      <c r="AI15" s="34">
        <f t="shared" si="27"/>
        <v>0</v>
      </c>
      <c r="AJ15" s="34">
        <f t="shared" si="28"/>
        <v>0</v>
      </c>
      <c r="AK15" s="34">
        <f t="shared" si="29"/>
        <v>0</v>
      </c>
      <c r="AL15" s="34">
        <f t="shared" si="6"/>
        <v>0</v>
      </c>
      <c r="AM15" s="34" t="str">
        <f t="shared" si="30"/>
        <v/>
      </c>
      <c r="AN15" s="16">
        <f t="shared" si="31"/>
        <v>0</v>
      </c>
      <c r="AO15" s="16" t="str">
        <f t="shared" si="7"/>
        <v/>
      </c>
      <c r="AP15" s="16" t="str">
        <f t="shared" si="8"/>
        <v/>
      </c>
      <c r="AQ15" s="16" t="str">
        <f t="shared" si="9"/>
        <v/>
      </c>
      <c r="AR15" s="16" t="str">
        <f t="shared" si="10"/>
        <v/>
      </c>
      <c r="AT15" t="s">
        <v>251</v>
      </c>
      <c r="AU15">
        <v>2</v>
      </c>
      <c r="AV15">
        <v>2</v>
      </c>
      <c r="AW15">
        <f>COUNTIF($P$6:$P$65,AU15)</f>
        <v>0</v>
      </c>
      <c r="AX15">
        <v>9</v>
      </c>
      <c r="AY15" t="str">
        <f>IF(ISERROR(VLOOKUP($AX15,個人申込書!$Z$5:$AE$147,2,0)),"",VLOOKUP($AX15,個人申込書!$Z$5:$AE$147,2,0))</f>
        <v/>
      </c>
      <c r="AZ15" t="str">
        <f>IF(AY15="","",VLOOKUP($AX15,個人申込書!$Z$6:$AF$127,6,0))</f>
        <v/>
      </c>
      <c r="BA15" t="str">
        <f>IF(AY15="","",VLOOKUP($AX15,個人申込書!$Z$6:$AF$127,7,0))</f>
        <v/>
      </c>
      <c r="BB15">
        <v>9</v>
      </c>
      <c r="BC15">
        <f t="shared" si="32"/>
        <v>0</v>
      </c>
      <c r="BD15">
        <f t="shared" si="32"/>
        <v>0</v>
      </c>
      <c r="BE15">
        <f t="shared" si="32"/>
        <v>0</v>
      </c>
      <c r="BF15">
        <f t="shared" si="32"/>
        <v>0</v>
      </c>
      <c r="BG15">
        <f t="shared" si="32"/>
        <v>0</v>
      </c>
      <c r="BH15">
        <f t="shared" si="32"/>
        <v>0</v>
      </c>
      <c r="BI15">
        <f t="shared" si="32"/>
        <v>0</v>
      </c>
      <c r="BJ15">
        <f t="shared" si="32"/>
        <v>0</v>
      </c>
      <c r="BK15">
        <f t="shared" si="32"/>
        <v>0</v>
      </c>
      <c r="BL15">
        <f t="shared" si="32"/>
        <v>0</v>
      </c>
      <c r="BM15">
        <f t="shared" si="32"/>
        <v>0</v>
      </c>
      <c r="BN15">
        <f t="shared" si="32"/>
        <v>0</v>
      </c>
    </row>
    <row r="16" spans="1:86" ht="26.1" customHeight="1">
      <c r="A16" s="168" t="str">
        <f t="shared" si="34"/>
        <v/>
      </c>
      <c r="B16" s="175" t="str">
        <f t="shared" si="35"/>
        <v/>
      </c>
      <c r="C16" s="176" t="str">
        <f t="shared" si="36"/>
        <v/>
      </c>
      <c r="D16" s="177"/>
      <c r="E16" s="169"/>
      <c r="F16" s="170"/>
      <c r="G16" s="35"/>
      <c r="H16" s="35"/>
      <c r="I16" s="35"/>
      <c r="J16" s="35"/>
      <c r="K16" s="77" t="str">
        <f t="shared" si="11"/>
        <v/>
      </c>
      <c r="L16" s="76" t="str">
        <f t="shared" si="12"/>
        <v/>
      </c>
      <c r="M16" s="17" t="str">
        <f t="shared" si="0"/>
        <v/>
      </c>
      <c r="N16" s="17" t="str">
        <f t="shared" si="1"/>
        <v>999:99.99</v>
      </c>
      <c r="P16" s="16" t="str">
        <f t="shared" si="33"/>
        <v/>
      </c>
      <c r="Q16" s="16" t="str">
        <f t="shared" si="13"/>
        <v/>
      </c>
      <c r="R16" s="16" t="str">
        <f t="shared" si="14"/>
        <v/>
      </c>
      <c r="S16" s="16" t="str">
        <f t="shared" si="15"/>
        <v/>
      </c>
      <c r="T16" s="16">
        <f t="shared" si="16"/>
        <v>0</v>
      </c>
      <c r="U16" s="16">
        <f t="shared" si="17"/>
        <v>0</v>
      </c>
      <c r="V16" s="16">
        <f t="shared" si="18"/>
        <v>0</v>
      </c>
      <c r="W16" s="16">
        <f t="shared" si="19"/>
        <v>0</v>
      </c>
      <c r="X16" s="16">
        <f t="shared" si="20"/>
        <v>0</v>
      </c>
      <c r="Y16" s="16">
        <f t="shared" si="21"/>
        <v>0</v>
      </c>
      <c r="Z16" s="16">
        <f t="shared" si="22"/>
        <v>0</v>
      </c>
      <c r="AA16" s="16">
        <f t="shared" si="23"/>
        <v>0</v>
      </c>
      <c r="AB16" s="16">
        <f t="shared" si="24"/>
        <v>0</v>
      </c>
      <c r="AC16" s="16">
        <f t="shared" si="25"/>
        <v>0</v>
      </c>
      <c r="AD16" s="34" t="str">
        <f t="shared" si="2"/>
        <v/>
      </c>
      <c r="AE16" s="34" t="str">
        <f t="shared" si="3"/>
        <v/>
      </c>
      <c r="AF16" s="34" t="str">
        <f t="shared" si="4"/>
        <v/>
      </c>
      <c r="AG16" s="34" t="str">
        <f t="shared" si="5"/>
        <v/>
      </c>
      <c r="AH16" s="34">
        <f t="shared" si="26"/>
        <v>0</v>
      </c>
      <c r="AI16" s="34">
        <f t="shared" si="27"/>
        <v>0</v>
      </c>
      <c r="AJ16" s="34">
        <f t="shared" si="28"/>
        <v>0</v>
      </c>
      <c r="AK16" s="34">
        <f t="shared" si="29"/>
        <v>0</v>
      </c>
      <c r="AL16" s="34">
        <f t="shared" si="6"/>
        <v>0</v>
      </c>
      <c r="AM16" s="34" t="str">
        <f t="shared" si="30"/>
        <v/>
      </c>
      <c r="AN16" s="16">
        <f t="shared" si="31"/>
        <v>0</v>
      </c>
      <c r="AO16" s="16" t="str">
        <f t="shared" si="7"/>
        <v/>
      </c>
      <c r="AP16" s="16" t="str">
        <f t="shared" si="8"/>
        <v/>
      </c>
      <c r="AQ16" s="16" t="str">
        <f t="shared" si="9"/>
        <v/>
      </c>
      <c r="AR16" s="16" t="str">
        <f t="shared" si="10"/>
        <v/>
      </c>
      <c r="AT16" t="s">
        <v>252</v>
      </c>
      <c r="AU16">
        <v>3</v>
      </c>
      <c r="AV16">
        <v>23</v>
      </c>
      <c r="AW16">
        <f t="shared" ref="AW16:AW25" si="37">COUNTIF($P$6:$P$65,AU16)</f>
        <v>0</v>
      </c>
      <c r="AX16">
        <v>10</v>
      </c>
      <c r="AY16" t="str">
        <f>IF(ISERROR(VLOOKUP($AX16,個人申込書!$Z$5:$AE$147,2,0)),"",VLOOKUP($AX16,個人申込書!$Z$5:$AE$147,2,0))</f>
        <v/>
      </c>
      <c r="AZ16" t="str">
        <f>IF(AY16="","",VLOOKUP($AX16,個人申込書!$Z$6:$AF$127,6,0))</f>
        <v/>
      </c>
      <c r="BA16" t="str">
        <f>IF(AY16="","",VLOOKUP($AX16,個人申込書!$Z$6:$AF$127,7,0))</f>
        <v/>
      </c>
      <c r="BB16">
        <v>10</v>
      </c>
      <c r="BC16">
        <f t="shared" si="32"/>
        <v>0</v>
      </c>
      <c r="BD16">
        <f t="shared" si="32"/>
        <v>0</v>
      </c>
      <c r="BE16">
        <f t="shared" si="32"/>
        <v>0</v>
      </c>
      <c r="BF16">
        <f t="shared" si="32"/>
        <v>0</v>
      </c>
      <c r="BG16">
        <f t="shared" si="32"/>
        <v>0</v>
      </c>
      <c r="BH16">
        <f t="shared" si="32"/>
        <v>0</v>
      </c>
      <c r="BI16">
        <f t="shared" si="32"/>
        <v>0</v>
      </c>
      <c r="BJ16">
        <f t="shared" si="32"/>
        <v>0</v>
      </c>
      <c r="BK16">
        <f t="shared" si="32"/>
        <v>0</v>
      </c>
      <c r="BL16">
        <f t="shared" si="32"/>
        <v>0</v>
      </c>
      <c r="BM16">
        <f t="shared" si="32"/>
        <v>0</v>
      </c>
      <c r="BN16">
        <f t="shared" si="32"/>
        <v>0</v>
      </c>
    </row>
    <row r="17" spans="1:67" ht="26.1" customHeight="1">
      <c r="A17" s="168" t="str">
        <f t="shared" si="34"/>
        <v/>
      </c>
      <c r="B17" s="175" t="str">
        <f t="shared" si="35"/>
        <v/>
      </c>
      <c r="C17" s="176" t="str">
        <f t="shared" si="36"/>
        <v/>
      </c>
      <c r="D17" s="177"/>
      <c r="E17" s="169"/>
      <c r="F17" s="170"/>
      <c r="G17" s="35"/>
      <c r="H17" s="35"/>
      <c r="I17" s="35"/>
      <c r="J17" s="35"/>
      <c r="K17" s="77" t="str">
        <f t="shared" si="11"/>
        <v/>
      </c>
      <c r="L17" s="76" t="str">
        <f t="shared" si="12"/>
        <v/>
      </c>
      <c r="M17" s="17" t="str">
        <f t="shared" si="0"/>
        <v/>
      </c>
      <c r="N17" s="17" t="str">
        <f t="shared" si="1"/>
        <v>999:99.99</v>
      </c>
      <c r="P17" s="16" t="str">
        <f t="shared" si="33"/>
        <v/>
      </c>
      <c r="Q17" s="16" t="str">
        <f t="shared" si="13"/>
        <v/>
      </c>
      <c r="R17" s="16" t="str">
        <f t="shared" si="14"/>
        <v/>
      </c>
      <c r="S17" s="16" t="str">
        <f t="shared" si="15"/>
        <v/>
      </c>
      <c r="T17" s="16">
        <f t="shared" si="16"/>
        <v>0</v>
      </c>
      <c r="U17" s="16">
        <f t="shared" si="17"/>
        <v>0</v>
      </c>
      <c r="V17" s="16">
        <f t="shared" si="18"/>
        <v>0</v>
      </c>
      <c r="W17" s="16">
        <f t="shared" si="19"/>
        <v>0</v>
      </c>
      <c r="X17" s="16">
        <f t="shared" si="20"/>
        <v>0</v>
      </c>
      <c r="Y17" s="16">
        <f t="shared" si="21"/>
        <v>0</v>
      </c>
      <c r="Z17" s="16">
        <f t="shared" si="22"/>
        <v>0</v>
      </c>
      <c r="AA17" s="16">
        <f t="shared" si="23"/>
        <v>0</v>
      </c>
      <c r="AB17" s="16">
        <f t="shared" si="24"/>
        <v>0</v>
      </c>
      <c r="AC17" s="16">
        <f t="shared" si="25"/>
        <v>0</v>
      </c>
      <c r="AD17" s="34" t="str">
        <f t="shared" si="2"/>
        <v/>
      </c>
      <c r="AE17" s="34" t="str">
        <f t="shared" si="3"/>
        <v/>
      </c>
      <c r="AF17" s="34" t="str">
        <f t="shared" si="4"/>
        <v/>
      </c>
      <c r="AG17" s="34" t="str">
        <f t="shared" si="5"/>
        <v/>
      </c>
      <c r="AH17" s="34">
        <f t="shared" si="26"/>
        <v>0</v>
      </c>
      <c r="AI17" s="34">
        <f t="shared" si="27"/>
        <v>0</v>
      </c>
      <c r="AJ17" s="34">
        <f t="shared" si="28"/>
        <v>0</v>
      </c>
      <c r="AK17" s="34">
        <f t="shared" si="29"/>
        <v>0</v>
      </c>
      <c r="AL17" s="34">
        <f t="shared" si="6"/>
        <v>0</v>
      </c>
      <c r="AM17" s="34" t="str">
        <f t="shared" si="30"/>
        <v/>
      </c>
      <c r="AN17" s="16">
        <f t="shared" si="31"/>
        <v>0</v>
      </c>
      <c r="AO17" s="16" t="str">
        <f t="shared" si="7"/>
        <v/>
      </c>
      <c r="AP17" s="16" t="str">
        <f t="shared" si="8"/>
        <v/>
      </c>
      <c r="AQ17" s="16" t="str">
        <f t="shared" si="9"/>
        <v/>
      </c>
      <c r="AR17" s="16" t="str">
        <f t="shared" si="10"/>
        <v/>
      </c>
      <c r="AT17" t="s">
        <v>253</v>
      </c>
      <c r="AU17">
        <v>4</v>
      </c>
      <c r="AV17">
        <v>1</v>
      </c>
      <c r="AW17">
        <f t="shared" si="37"/>
        <v>0</v>
      </c>
      <c r="AX17">
        <v>11</v>
      </c>
      <c r="AY17" t="str">
        <f>IF(ISERROR(VLOOKUP($AX17,個人申込書!$Z$5:$AE$147,2,0)),"",VLOOKUP($AX17,個人申込書!$Z$5:$AE$147,2,0))</f>
        <v/>
      </c>
      <c r="AZ17" t="str">
        <f>IF(AY17="","",VLOOKUP($AX17,個人申込書!$Z$6:$AF$127,6,0))</f>
        <v/>
      </c>
      <c r="BA17" t="str">
        <f>IF(AY17="","",VLOOKUP($AX17,個人申込書!$Z$6:$AF$127,7,0))</f>
        <v/>
      </c>
      <c r="BB17">
        <v>11</v>
      </c>
      <c r="BC17">
        <f t="shared" ref="BC17:BN26" si="38">COUNTIF($AD$6:$AG$65,BC$5&amp;$AY17)</f>
        <v>0</v>
      </c>
      <c r="BD17">
        <f t="shared" si="38"/>
        <v>0</v>
      </c>
      <c r="BE17">
        <f t="shared" si="38"/>
        <v>0</v>
      </c>
      <c r="BF17">
        <f t="shared" si="38"/>
        <v>0</v>
      </c>
      <c r="BG17">
        <f t="shared" si="38"/>
        <v>0</v>
      </c>
      <c r="BH17">
        <f t="shared" si="38"/>
        <v>0</v>
      </c>
      <c r="BI17">
        <f t="shared" si="38"/>
        <v>0</v>
      </c>
      <c r="BJ17">
        <f t="shared" si="38"/>
        <v>0</v>
      </c>
      <c r="BK17">
        <f t="shared" si="38"/>
        <v>0</v>
      </c>
      <c r="BL17">
        <f t="shared" si="38"/>
        <v>0</v>
      </c>
      <c r="BM17">
        <f t="shared" si="38"/>
        <v>0</v>
      </c>
      <c r="BN17">
        <f t="shared" si="38"/>
        <v>0</v>
      </c>
    </row>
    <row r="18" spans="1:67" ht="26.1" customHeight="1">
      <c r="A18" s="168" t="str">
        <f t="shared" si="34"/>
        <v/>
      </c>
      <c r="B18" s="175" t="str">
        <f t="shared" si="35"/>
        <v/>
      </c>
      <c r="C18" s="176" t="str">
        <f t="shared" si="36"/>
        <v/>
      </c>
      <c r="D18" s="177"/>
      <c r="E18" s="169"/>
      <c r="F18" s="170"/>
      <c r="G18" s="35"/>
      <c r="H18" s="35"/>
      <c r="I18" s="35"/>
      <c r="J18" s="35"/>
      <c r="K18" s="77" t="str">
        <f t="shared" si="11"/>
        <v/>
      </c>
      <c r="L18" s="76" t="str">
        <f t="shared" si="12"/>
        <v/>
      </c>
      <c r="M18" s="17" t="str">
        <f t="shared" si="0"/>
        <v/>
      </c>
      <c r="N18" s="17" t="str">
        <f t="shared" si="1"/>
        <v>999:99.99</v>
      </c>
      <c r="P18" s="16" t="str">
        <f t="shared" si="33"/>
        <v/>
      </c>
      <c r="Q18" s="16" t="str">
        <f t="shared" si="13"/>
        <v/>
      </c>
      <c r="R18" s="16" t="str">
        <f t="shared" si="14"/>
        <v/>
      </c>
      <c r="S18" s="16" t="str">
        <f t="shared" si="15"/>
        <v/>
      </c>
      <c r="T18" s="16">
        <f t="shared" si="16"/>
        <v>0</v>
      </c>
      <c r="U18" s="16">
        <f t="shared" si="17"/>
        <v>0</v>
      </c>
      <c r="V18" s="16">
        <f t="shared" si="18"/>
        <v>0</v>
      </c>
      <c r="W18" s="16">
        <f t="shared" si="19"/>
        <v>0</v>
      </c>
      <c r="X18" s="16">
        <f t="shared" si="20"/>
        <v>0</v>
      </c>
      <c r="Y18" s="16">
        <f t="shared" si="21"/>
        <v>0</v>
      </c>
      <c r="Z18" s="16">
        <f t="shared" si="22"/>
        <v>0</v>
      </c>
      <c r="AA18" s="16">
        <f t="shared" si="23"/>
        <v>0</v>
      </c>
      <c r="AB18" s="16">
        <f t="shared" si="24"/>
        <v>0</v>
      </c>
      <c r="AC18" s="16">
        <f t="shared" si="25"/>
        <v>0</v>
      </c>
      <c r="AD18" s="34" t="str">
        <f t="shared" si="2"/>
        <v/>
      </c>
      <c r="AE18" s="34" t="str">
        <f t="shared" si="3"/>
        <v/>
      </c>
      <c r="AF18" s="34" t="str">
        <f t="shared" si="4"/>
        <v/>
      </c>
      <c r="AG18" s="34" t="str">
        <f t="shared" si="5"/>
        <v/>
      </c>
      <c r="AH18" s="34">
        <f t="shared" si="26"/>
        <v>0</v>
      </c>
      <c r="AI18" s="34">
        <f t="shared" si="27"/>
        <v>0</v>
      </c>
      <c r="AJ18" s="34">
        <f t="shared" si="28"/>
        <v>0</v>
      </c>
      <c r="AK18" s="34">
        <f t="shared" si="29"/>
        <v>0</v>
      </c>
      <c r="AL18" s="34">
        <f t="shared" si="6"/>
        <v>0</v>
      </c>
      <c r="AM18" s="34" t="str">
        <f t="shared" si="30"/>
        <v/>
      </c>
      <c r="AN18" s="16">
        <f t="shared" si="31"/>
        <v>0</v>
      </c>
      <c r="AO18" s="16" t="str">
        <f t="shared" si="7"/>
        <v/>
      </c>
      <c r="AP18" s="16" t="str">
        <f t="shared" si="8"/>
        <v/>
      </c>
      <c r="AQ18" s="16" t="str">
        <f t="shared" si="9"/>
        <v/>
      </c>
      <c r="AR18" s="16" t="str">
        <f t="shared" si="10"/>
        <v/>
      </c>
      <c r="AT18" t="s">
        <v>254</v>
      </c>
      <c r="AU18">
        <v>5</v>
      </c>
      <c r="AV18">
        <v>12</v>
      </c>
      <c r="AW18">
        <f t="shared" si="37"/>
        <v>0</v>
      </c>
      <c r="AX18">
        <v>12</v>
      </c>
      <c r="AY18" t="str">
        <f>IF(ISERROR(VLOOKUP($AX18,個人申込書!$Z$5:$AE$147,2,0)),"",VLOOKUP($AX18,個人申込書!$Z$5:$AE$147,2,0))</f>
        <v/>
      </c>
      <c r="AZ18" t="str">
        <f>IF(AY18="","",VLOOKUP($AX18,個人申込書!$Z$6:$AF$127,6,0))</f>
        <v/>
      </c>
      <c r="BA18" t="str">
        <f>IF(AY18="","",VLOOKUP($AX18,個人申込書!$Z$6:$AF$127,7,0))</f>
        <v/>
      </c>
      <c r="BB18">
        <v>12</v>
      </c>
      <c r="BC18">
        <f t="shared" si="38"/>
        <v>0</v>
      </c>
      <c r="BD18">
        <f t="shared" si="38"/>
        <v>0</v>
      </c>
      <c r="BE18">
        <f t="shared" si="38"/>
        <v>0</v>
      </c>
      <c r="BF18">
        <f t="shared" si="38"/>
        <v>0</v>
      </c>
      <c r="BG18">
        <f t="shared" si="38"/>
        <v>0</v>
      </c>
      <c r="BH18">
        <f t="shared" si="38"/>
        <v>0</v>
      </c>
      <c r="BI18">
        <f t="shared" si="38"/>
        <v>0</v>
      </c>
      <c r="BJ18">
        <f t="shared" si="38"/>
        <v>0</v>
      </c>
      <c r="BK18">
        <f t="shared" si="38"/>
        <v>0</v>
      </c>
      <c r="BL18">
        <f t="shared" si="38"/>
        <v>0</v>
      </c>
      <c r="BM18">
        <f t="shared" si="38"/>
        <v>0</v>
      </c>
      <c r="BN18">
        <f t="shared" si="38"/>
        <v>0</v>
      </c>
    </row>
    <row r="19" spans="1:67" ht="26.1" customHeight="1">
      <c r="A19" s="168" t="str">
        <f t="shared" si="34"/>
        <v/>
      </c>
      <c r="B19" s="175" t="str">
        <f t="shared" si="35"/>
        <v/>
      </c>
      <c r="C19" s="176" t="str">
        <f t="shared" si="36"/>
        <v/>
      </c>
      <c r="D19" s="177"/>
      <c r="E19" s="169"/>
      <c r="F19" s="170"/>
      <c r="G19" s="35"/>
      <c r="H19" s="35"/>
      <c r="I19" s="35"/>
      <c r="J19" s="35"/>
      <c r="K19" s="77" t="str">
        <f t="shared" si="11"/>
        <v/>
      </c>
      <c r="L19" s="76" t="str">
        <f t="shared" si="12"/>
        <v/>
      </c>
      <c r="M19" s="17" t="str">
        <f t="shared" si="0"/>
        <v/>
      </c>
      <c r="N19" s="17" t="str">
        <f t="shared" si="1"/>
        <v>999:99.99</v>
      </c>
      <c r="P19" s="16" t="str">
        <f t="shared" si="33"/>
        <v/>
      </c>
      <c r="Q19" s="16" t="str">
        <f t="shared" si="13"/>
        <v/>
      </c>
      <c r="R19" s="16" t="str">
        <f t="shared" si="14"/>
        <v/>
      </c>
      <c r="S19" s="16" t="str">
        <f t="shared" si="15"/>
        <v/>
      </c>
      <c r="T19" s="16">
        <f t="shared" si="16"/>
        <v>0</v>
      </c>
      <c r="U19" s="16">
        <f t="shared" si="17"/>
        <v>0</v>
      </c>
      <c r="V19" s="16">
        <f t="shared" si="18"/>
        <v>0</v>
      </c>
      <c r="W19" s="16">
        <f t="shared" si="19"/>
        <v>0</v>
      </c>
      <c r="X19" s="16">
        <f t="shared" si="20"/>
        <v>0</v>
      </c>
      <c r="Y19" s="16">
        <f t="shared" si="21"/>
        <v>0</v>
      </c>
      <c r="Z19" s="16">
        <f t="shared" si="22"/>
        <v>0</v>
      </c>
      <c r="AA19" s="16">
        <f t="shared" si="23"/>
        <v>0</v>
      </c>
      <c r="AB19" s="16">
        <f t="shared" si="24"/>
        <v>0</v>
      </c>
      <c r="AC19" s="16">
        <f t="shared" si="25"/>
        <v>0</v>
      </c>
      <c r="AD19" s="34" t="str">
        <f t="shared" si="2"/>
        <v/>
      </c>
      <c r="AE19" s="34" t="str">
        <f t="shared" si="3"/>
        <v/>
      </c>
      <c r="AF19" s="34" t="str">
        <f t="shared" si="4"/>
        <v/>
      </c>
      <c r="AG19" s="34" t="str">
        <f t="shared" si="5"/>
        <v/>
      </c>
      <c r="AH19" s="34">
        <f t="shared" si="26"/>
        <v>0</v>
      </c>
      <c r="AI19" s="34">
        <f t="shared" si="27"/>
        <v>0</v>
      </c>
      <c r="AJ19" s="34">
        <f t="shared" si="28"/>
        <v>0</v>
      </c>
      <c r="AK19" s="34">
        <f t="shared" si="29"/>
        <v>0</v>
      </c>
      <c r="AL19" s="34">
        <f t="shared" si="6"/>
        <v>0</v>
      </c>
      <c r="AM19" s="34" t="str">
        <f t="shared" si="30"/>
        <v/>
      </c>
      <c r="AN19" s="16">
        <f t="shared" si="31"/>
        <v>0</v>
      </c>
      <c r="AO19" s="16" t="str">
        <f t="shared" si="7"/>
        <v/>
      </c>
      <c r="AP19" s="16" t="str">
        <f t="shared" si="8"/>
        <v/>
      </c>
      <c r="AQ19" s="16" t="str">
        <f t="shared" si="9"/>
        <v/>
      </c>
      <c r="AR19" s="16" t="str">
        <f t="shared" si="10"/>
        <v/>
      </c>
      <c r="AT19" t="s">
        <v>255</v>
      </c>
      <c r="AU19">
        <v>6</v>
      </c>
      <c r="AV19">
        <v>11</v>
      </c>
      <c r="AW19">
        <f t="shared" si="37"/>
        <v>0</v>
      </c>
      <c r="AX19">
        <v>13</v>
      </c>
      <c r="AY19" t="str">
        <f>IF(ISERROR(VLOOKUP($AX19,個人申込書!$Z$5:$AE$147,2,0)),"",VLOOKUP($AX19,個人申込書!$Z$5:$AE$147,2,0))</f>
        <v/>
      </c>
      <c r="AZ19" t="str">
        <f>IF(AY19="","",VLOOKUP($AX19,個人申込書!$Z$6:$AF$127,6,0))</f>
        <v/>
      </c>
      <c r="BA19" t="str">
        <f>IF(AY19="","",VLOOKUP($AX19,個人申込書!$Z$6:$AF$127,7,0))</f>
        <v/>
      </c>
      <c r="BB19">
        <v>13</v>
      </c>
      <c r="BC19">
        <f t="shared" si="38"/>
        <v>0</v>
      </c>
      <c r="BD19">
        <f t="shared" si="38"/>
        <v>0</v>
      </c>
      <c r="BE19">
        <f t="shared" si="38"/>
        <v>0</v>
      </c>
      <c r="BF19">
        <f t="shared" si="38"/>
        <v>0</v>
      </c>
      <c r="BG19">
        <f t="shared" si="38"/>
        <v>0</v>
      </c>
      <c r="BH19">
        <f t="shared" si="38"/>
        <v>0</v>
      </c>
      <c r="BI19">
        <f t="shared" si="38"/>
        <v>0</v>
      </c>
      <c r="BJ19">
        <f t="shared" si="38"/>
        <v>0</v>
      </c>
      <c r="BK19">
        <f t="shared" si="38"/>
        <v>0</v>
      </c>
      <c r="BL19">
        <f t="shared" si="38"/>
        <v>0</v>
      </c>
      <c r="BM19">
        <f t="shared" si="38"/>
        <v>0</v>
      </c>
      <c r="BN19">
        <f t="shared" si="38"/>
        <v>0</v>
      </c>
    </row>
    <row r="20" spans="1:67" ht="26.1" customHeight="1">
      <c r="A20" s="168" t="str">
        <f t="shared" si="34"/>
        <v/>
      </c>
      <c r="B20" s="175" t="str">
        <f t="shared" si="35"/>
        <v/>
      </c>
      <c r="C20" s="176" t="str">
        <f t="shared" si="36"/>
        <v/>
      </c>
      <c r="D20" s="177"/>
      <c r="E20" s="169"/>
      <c r="F20" s="170"/>
      <c r="G20" s="35"/>
      <c r="H20" s="35"/>
      <c r="I20" s="35"/>
      <c r="J20" s="35"/>
      <c r="K20" s="77" t="str">
        <f t="shared" si="11"/>
        <v/>
      </c>
      <c r="L20" s="76" t="str">
        <f t="shared" si="12"/>
        <v/>
      </c>
      <c r="M20" s="17" t="str">
        <f t="shared" si="0"/>
        <v/>
      </c>
      <c r="N20" s="17" t="str">
        <f t="shared" si="1"/>
        <v>999:99.99</v>
      </c>
      <c r="P20" s="16" t="str">
        <f t="shared" si="33"/>
        <v/>
      </c>
      <c r="Q20" s="16" t="str">
        <f t="shared" si="13"/>
        <v/>
      </c>
      <c r="R20" s="16" t="str">
        <f t="shared" si="14"/>
        <v/>
      </c>
      <c r="S20" s="16" t="str">
        <f t="shared" si="15"/>
        <v/>
      </c>
      <c r="T20" s="16">
        <f t="shared" si="16"/>
        <v>0</v>
      </c>
      <c r="U20" s="16">
        <f t="shared" si="17"/>
        <v>0</v>
      </c>
      <c r="V20" s="16">
        <f t="shared" si="18"/>
        <v>0</v>
      </c>
      <c r="W20" s="16">
        <f t="shared" si="19"/>
        <v>0</v>
      </c>
      <c r="X20" s="16">
        <f t="shared" si="20"/>
        <v>0</v>
      </c>
      <c r="Y20" s="16">
        <f t="shared" si="21"/>
        <v>0</v>
      </c>
      <c r="Z20" s="16">
        <f t="shared" si="22"/>
        <v>0</v>
      </c>
      <c r="AA20" s="16">
        <f t="shared" si="23"/>
        <v>0</v>
      </c>
      <c r="AB20" s="16">
        <f t="shared" si="24"/>
        <v>0</v>
      </c>
      <c r="AC20" s="16">
        <f t="shared" si="25"/>
        <v>0</v>
      </c>
      <c r="AD20" s="34" t="str">
        <f t="shared" si="2"/>
        <v/>
      </c>
      <c r="AE20" s="34" t="str">
        <f t="shared" si="3"/>
        <v/>
      </c>
      <c r="AF20" s="34" t="str">
        <f t="shared" si="4"/>
        <v/>
      </c>
      <c r="AG20" s="34" t="str">
        <f t="shared" si="5"/>
        <v/>
      </c>
      <c r="AH20" s="34">
        <f t="shared" si="26"/>
        <v>0</v>
      </c>
      <c r="AI20" s="34">
        <f t="shared" si="27"/>
        <v>0</v>
      </c>
      <c r="AJ20" s="34">
        <f t="shared" si="28"/>
        <v>0</v>
      </c>
      <c r="AK20" s="34">
        <f t="shared" si="29"/>
        <v>0</v>
      </c>
      <c r="AL20" s="34">
        <f t="shared" si="6"/>
        <v>0</v>
      </c>
      <c r="AM20" s="34" t="str">
        <f t="shared" si="30"/>
        <v/>
      </c>
      <c r="AN20" s="16">
        <f t="shared" si="31"/>
        <v>0</v>
      </c>
      <c r="AO20" s="16" t="str">
        <f t="shared" si="7"/>
        <v/>
      </c>
      <c r="AP20" s="16" t="str">
        <f t="shared" si="8"/>
        <v/>
      </c>
      <c r="AQ20" s="16" t="str">
        <f t="shared" si="9"/>
        <v/>
      </c>
      <c r="AR20" s="16" t="str">
        <f t="shared" si="10"/>
        <v/>
      </c>
      <c r="AS20" s="15"/>
      <c r="AT20" t="s">
        <v>154</v>
      </c>
      <c r="AW20">
        <f t="shared" si="37"/>
        <v>0</v>
      </c>
      <c r="AX20">
        <v>14</v>
      </c>
      <c r="AY20" t="str">
        <f>IF(ISERROR(VLOOKUP($AX20,個人申込書!$Z$5:$AE$147,2,0)),"",VLOOKUP($AX20,個人申込書!$Z$5:$AE$147,2,0))</f>
        <v/>
      </c>
      <c r="AZ20" t="str">
        <f>IF(AY20="","",VLOOKUP($AX20,個人申込書!$Z$6:$AF$127,6,0))</f>
        <v/>
      </c>
      <c r="BA20" t="str">
        <f>IF(AY20="","",VLOOKUP($AX20,個人申込書!$Z$6:$AF$127,7,0))</f>
        <v/>
      </c>
      <c r="BB20">
        <v>14</v>
      </c>
      <c r="BC20">
        <f t="shared" si="38"/>
        <v>0</v>
      </c>
      <c r="BD20">
        <f t="shared" si="38"/>
        <v>0</v>
      </c>
      <c r="BE20">
        <f t="shared" si="38"/>
        <v>0</v>
      </c>
      <c r="BF20">
        <f t="shared" si="38"/>
        <v>0</v>
      </c>
      <c r="BG20">
        <f t="shared" si="38"/>
        <v>0</v>
      </c>
      <c r="BH20">
        <f t="shared" si="38"/>
        <v>0</v>
      </c>
      <c r="BI20">
        <f t="shared" si="38"/>
        <v>0</v>
      </c>
      <c r="BJ20">
        <f t="shared" si="38"/>
        <v>0</v>
      </c>
      <c r="BK20">
        <f t="shared" si="38"/>
        <v>0</v>
      </c>
      <c r="BL20">
        <f t="shared" si="38"/>
        <v>0</v>
      </c>
      <c r="BM20">
        <f t="shared" si="38"/>
        <v>0</v>
      </c>
      <c r="BN20">
        <f t="shared" si="38"/>
        <v>0</v>
      </c>
    </row>
    <row r="21" spans="1:67" s="15" customFormat="1" ht="26.1" customHeight="1">
      <c r="A21" s="168" t="str">
        <f t="shared" si="34"/>
        <v/>
      </c>
      <c r="B21" s="175" t="str">
        <f t="shared" si="35"/>
        <v/>
      </c>
      <c r="C21" s="176" t="str">
        <f t="shared" si="36"/>
        <v/>
      </c>
      <c r="D21" s="177"/>
      <c r="E21" s="169"/>
      <c r="F21" s="170"/>
      <c r="G21" s="35"/>
      <c r="H21" s="35"/>
      <c r="I21" s="35"/>
      <c r="J21" s="35"/>
      <c r="K21" s="77" t="str">
        <f t="shared" si="11"/>
        <v/>
      </c>
      <c r="L21" s="76" t="str">
        <f t="shared" si="12"/>
        <v/>
      </c>
      <c r="M21" s="17" t="str">
        <f t="shared" si="0"/>
        <v/>
      </c>
      <c r="N21" s="17" t="str">
        <f t="shared" si="1"/>
        <v>999:99.99</v>
      </c>
      <c r="P21" s="16" t="str">
        <f t="shared" si="33"/>
        <v/>
      </c>
      <c r="Q21" s="16" t="str">
        <f t="shared" si="13"/>
        <v/>
      </c>
      <c r="R21" s="16" t="str">
        <f t="shared" si="14"/>
        <v/>
      </c>
      <c r="S21" s="16" t="str">
        <f t="shared" si="15"/>
        <v/>
      </c>
      <c r="T21" s="16">
        <f t="shared" si="16"/>
        <v>0</v>
      </c>
      <c r="U21" s="16">
        <f t="shared" si="17"/>
        <v>0</v>
      </c>
      <c r="V21" s="16">
        <f t="shared" si="18"/>
        <v>0</v>
      </c>
      <c r="W21" s="16">
        <f t="shared" si="19"/>
        <v>0</v>
      </c>
      <c r="X21" s="16">
        <f t="shared" si="20"/>
        <v>0</v>
      </c>
      <c r="Y21" s="16">
        <f t="shared" si="21"/>
        <v>0</v>
      </c>
      <c r="Z21" s="16">
        <f t="shared" si="22"/>
        <v>0</v>
      </c>
      <c r="AA21" s="16">
        <f t="shared" si="23"/>
        <v>0</v>
      </c>
      <c r="AB21" s="16">
        <f t="shared" si="24"/>
        <v>0</v>
      </c>
      <c r="AC21" s="16">
        <f t="shared" si="25"/>
        <v>0</v>
      </c>
      <c r="AD21" s="34" t="str">
        <f t="shared" si="2"/>
        <v/>
      </c>
      <c r="AE21" s="34" t="str">
        <f t="shared" si="3"/>
        <v/>
      </c>
      <c r="AF21" s="34" t="str">
        <f t="shared" si="4"/>
        <v/>
      </c>
      <c r="AG21" s="34" t="str">
        <f t="shared" si="5"/>
        <v/>
      </c>
      <c r="AH21" s="34">
        <f t="shared" si="26"/>
        <v>0</v>
      </c>
      <c r="AI21" s="34">
        <f t="shared" si="27"/>
        <v>0</v>
      </c>
      <c r="AJ21" s="34">
        <f t="shared" si="28"/>
        <v>0</v>
      </c>
      <c r="AK21" s="34">
        <f t="shared" si="29"/>
        <v>0</v>
      </c>
      <c r="AL21" s="34">
        <f t="shared" si="6"/>
        <v>0</v>
      </c>
      <c r="AM21" s="34" t="str">
        <f t="shared" si="30"/>
        <v/>
      </c>
      <c r="AN21" s="16">
        <f t="shared" si="31"/>
        <v>0</v>
      </c>
      <c r="AO21" s="16" t="str">
        <f t="shared" si="7"/>
        <v/>
      </c>
      <c r="AP21" s="16" t="str">
        <f t="shared" si="8"/>
        <v/>
      </c>
      <c r="AQ21" s="16" t="str">
        <f t="shared" si="9"/>
        <v/>
      </c>
      <c r="AR21" s="16" t="str">
        <f t="shared" si="10"/>
        <v/>
      </c>
      <c r="AS21"/>
      <c r="AT21" t="s">
        <v>188</v>
      </c>
      <c r="AU21"/>
      <c r="AV21"/>
      <c r="AW21">
        <f t="shared" si="37"/>
        <v>0</v>
      </c>
      <c r="AX21">
        <v>15</v>
      </c>
      <c r="AY21" t="str">
        <f>IF(ISERROR(VLOOKUP($AX21,個人申込書!$Z$5:$AE$147,2,0)),"",VLOOKUP($AX21,個人申込書!$Z$5:$AE$147,2,0))</f>
        <v/>
      </c>
      <c r="AZ21" t="str">
        <f>IF(AY21="","",VLOOKUP($AX21,個人申込書!$Z$6:$AF$127,6,0))</f>
        <v/>
      </c>
      <c r="BA21" t="str">
        <f>IF(AY21="","",VLOOKUP($AX21,個人申込書!$Z$6:$AF$127,7,0))</f>
        <v/>
      </c>
      <c r="BB21">
        <v>15</v>
      </c>
      <c r="BC21">
        <f t="shared" si="38"/>
        <v>0</v>
      </c>
      <c r="BD21">
        <f t="shared" si="38"/>
        <v>0</v>
      </c>
      <c r="BE21">
        <f t="shared" si="38"/>
        <v>0</v>
      </c>
      <c r="BF21">
        <f t="shared" si="38"/>
        <v>0</v>
      </c>
      <c r="BG21">
        <f t="shared" si="38"/>
        <v>0</v>
      </c>
      <c r="BH21">
        <f t="shared" si="38"/>
        <v>0</v>
      </c>
      <c r="BI21">
        <f t="shared" si="38"/>
        <v>0</v>
      </c>
      <c r="BJ21">
        <f t="shared" si="38"/>
        <v>0</v>
      </c>
      <c r="BK21">
        <f t="shared" si="38"/>
        <v>0</v>
      </c>
      <c r="BL21">
        <f t="shared" si="38"/>
        <v>0</v>
      </c>
      <c r="BM21">
        <f t="shared" si="38"/>
        <v>0</v>
      </c>
      <c r="BN21">
        <f t="shared" si="38"/>
        <v>0</v>
      </c>
      <c r="BO21"/>
    </row>
    <row r="22" spans="1:67" ht="26.1" customHeight="1">
      <c r="A22" s="168" t="str">
        <f t="shared" si="34"/>
        <v/>
      </c>
      <c r="B22" s="175" t="str">
        <f t="shared" si="35"/>
        <v/>
      </c>
      <c r="C22" s="176" t="str">
        <f t="shared" si="36"/>
        <v/>
      </c>
      <c r="D22" s="177"/>
      <c r="E22" s="169"/>
      <c r="F22" s="170"/>
      <c r="G22" s="35"/>
      <c r="H22" s="35"/>
      <c r="I22" s="35"/>
      <c r="J22" s="35"/>
      <c r="K22" s="77" t="str">
        <f t="shared" si="11"/>
        <v/>
      </c>
      <c r="L22" s="76" t="str">
        <f t="shared" si="12"/>
        <v/>
      </c>
      <c r="M22" s="17" t="str">
        <f t="shared" si="0"/>
        <v/>
      </c>
      <c r="N22" s="17" t="str">
        <f t="shared" si="1"/>
        <v>999:99.99</v>
      </c>
      <c r="P22" s="16" t="str">
        <f t="shared" si="33"/>
        <v/>
      </c>
      <c r="Q22" s="16" t="str">
        <f t="shared" si="13"/>
        <v/>
      </c>
      <c r="R22" s="16" t="str">
        <f t="shared" si="14"/>
        <v/>
      </c>
      <c r="S22" s="16" t="str">
        <f t="shared" si="15"/>
        <v/>
      </c>
      <c r="T22" s="16">
        <f t="shared" si="16"/>
        <v>0</v>
      </c>
      <c r="U22" s="16">
        <f t="shared" si="17"/>
        <v>0</v>
      </c>
      <c r="V22" s="16">
        <f t="shared" si="18"/>
        <v>0</v>
      </c>
      <c r="W22" s="16">
        <f t="shared" si="19"/>
        <v>0</v>
      </c>
      <c r="X22" s="16">
        <f t="shared" si="20"/>
        <v>0</v>
      </c>
      <c r="Y22" s="16">
        <f t="shared" si="21"/>
        <v>0</v>
      </c>
      <c r="Z22" s="16">
        <f t="shared" si="22"/>
        <v>0</v>
      </c>
      <c r="AA22" s="16">
        <f t="shared" si="23"/>
        <v>0</v>
      </c>
      <c r="AB22" s="16">
        <f t="shared" si="24"/>
        <v>0</v>
      </c>
      <c r="AC22" s="16">
        <f t="shared" si="25"/>
        <v>0</v>
      </c>
      <c r="AD22" s="34" t="str">
        <f t="shared" si="2"/>
        <v/>
      </c>
      <c r="AE22" s="34" t="str">
        <f t="shared" si="3"/>
        <v/>
      </c>
      <c r="AF22" s="34" t="str">
        <f t="shared" si="4"/>
        <v/>
      </c>
      <c r="AG22" s="34" t="str">
        <f t="shared" si="5"/>
        <v/>
      </c>
      <c r="AH22" s="34">
        <f t="shared" si="26"/>
        <v>0</v>
      </c>
      <c r="AI22" s="34">
        <f t="shared" si="27"/>
        <v>0</v>
      </c>
      <c r="AJ22" s="34">
        <f t="shared" si="28"/>
        <v>0</v>
      </c>
      <c r="AK22" s="34">
        <f t="shared" si="29"/>
        <v>0</v>
      </c>
      <c r="AL22" s="34">
        <f t="shared" si="6"/>
        <v>0</v>
      </c>
      <c r="AM22" s="34" t="str">
        <f t="shared" si="30"/>
        <v/>
      </c>
      <c r="AN22" s="16">
        <f t="shared" si="31"/>
        <v>0</v>
      </c>
      <c r="AO22" s="16" t="str">
        <f t="shared" si="7"/>
        <v/>
      </c>
      <c r="AP22" s="16" t="str">
        <f t="shared" si="8"/>
        <v/>
      </c>
      <c r="AQ22" s="16" t="str">
        <f t="shared" si="9"/>
        <v/>
      </c>
      <c r="AR22" s="16" t="str">
        <f t="shared" si="10"/>
        <v/>
      </c>
      <c r="AT22" t="s">
        <v>155</v>
      </c>
      <c r="AW22">
        <f t="shared" si="37"/>
        <v>0</v>
      </c>
      <c r="AX22">
        <v>16</v>
      </c>
      <c r="AY22" t="str">
        <f>IF(ISERROR(VLOOKUP($AX22,個人申込書!$Z$5:$AE$147,2,0)),"",VLOOKUP($AX22,個人申込書!$Z$5:$AE$147,2,0))</f>
        <v/>
      </c>
      <c r="AZ22" t="str">
        <f>IF(AY22="","",VLOOKUP($AX22,個人申込書!$Z$6:$AF$127,6,0))</f>
        <v/>
      </c>
      <c r="BA22" t="str">
        <f>IF(AY22="","",VLOOKUP($AX22,個人申込書!$Z$6:$AF$127,7,0))</f>
        <v/>
      </c>
      <c r="BB22">
        <v>16</v>
      </c>
      <c r="BC22">
        <f t="shared" si="38"/>
        <v>0</v>
      </c>
      <c r="BD22">
        <f t="shared" si="38"/>
        <v>0</v>
      </c>
      <c r="BE22">
        <f t="shared" si="38"/>
        <v>0</v>
      </c>
      <c r="BF22">
        <f t="shared" si="38"/>
        <v>0</v>
      </c>
      <c r="BG22">
        <f t="shared" si="38"/>
        <v>0</v>
      </c>
      <c r="BH22">
        <f t="shared" si="38"/>
        <v>0</v>
      </c>
      <c r="BI22">
        <f t="shared" si="38"/>
        <v>0</v>
      </c>
      <c r="BJ22">
        <f t="shared" si="38"/>
        <v>0</v>
      </c>
      <c r="BK22">
        <f t="shared" si="38"/>
        <v>0</v>
      </c>
      <c r="BL22">
        <f t="shared" si="38"/>
        <v>0</v>
      </c>
      <c r="BM22">
        <f t="shared" si="38"/>
        <v>0</v>
      </c>
      <c r="BN22">
        <f t="shared" si="38"/>
        <v>0</v>
      </c>
    </row>
    <row r="23" spans="1:67" ht="26.1" customHeight="1">
      <c r="A23" s="168" t="str">
        <f t="shared" si="34"/>
        <v/>
      </c>
      <c r="B23" s="175" t="str">
        <f t="shared" si="35"/>
        <v/>
      </c>
      <c r="C23" s="176" t="str">
        <f t="shared" si="36"/>
        <v/>
      </c>
      <c r="D23" s="177"/>
      <c r="E23" s="169"/>
      <c r="F23" s="170"/>
      <c r="G23" s="35"/>
      <c r="H23" s="35"/>
      <c r="I23" s="35"/>
      <c r="J23" s="35"/>
      <c r="K23" s="77" t="str">
        <f t="shared" si="11"/>
        <v/>
      </c>
      <c r="L23" s="76" t="str">
        <f t="shared" si="12"/>
        <v/>
      </c>
      <c r="M23" s="17" t="str">
        <f t="shared" si="0"/>
        <v/>
      </c>
      <c r="N23" s="17" t="str">
        <f t="shared" si="1"/>
        <v>999:99.99</v>
      </c>
      <c r="P23" s="16" t="str">
        <f t="shared" si="33"/>
        <v/>
      </c>
      <c r="Q23" s="16" t="str">
        <f t="shared" si="13"/>
        <v/>
      </c>
      <c r="R23" s="16" t="str">
        <f t="shared" si="14"/>
        <v/>
      </c>
      <c r="S23" s="16" t="str">
        <f t="shared" si="15"/>
        <v/>
      </c>
      <c r="T23" s="16">
        <f t="shared" si="16"/>
        <v>0</v>
      </c>
      <c r="U23" s="16">
        <f t="shared" si="17"/>
        <v>0</v>
      </c>
      <c r="V23" s="16">
        <f t="shared" si="18"/>
        <v>0</v>
      </c>
      <c r="W23" s="16">
        <f t="shared" si="19"/>
        <v>0</v>
      </c>
      <c r="X23" s="16">
        <f t="shared" si="20"/>
        <v>0</v>
      </c>
      <c r="Y23" s="16">
        <f t="shared" si="21"/>
        <v>0</v>
      </c>
      <c r="Z23" s="16">
        <f t="shared" si="22"/>
        <v>0</v>
      </c>
      <c r="AA23" s="16">
        <f t="shared" si="23"/>
        <v>0</v>
      </c>
      <c r="AB23" s="16">
        <f t="shared" si="24"/>
        <v>0</v>
      </c>
      <c r="AC23" s="16">
        <f t="shared" si="25"/>
        <v>0</v>
      </c>
      <c r="AD23" s="34" t="str">
        <f t="shared" si="2"/>
        <v/>
      </c>
      <c r="AE23" s="34" t="str">
        <f t="shared" si="3"/>
        <v/>
      </c>
      <c r="AF23" s="34" t="str">
        <f t="shared" si="4"/>
        <v/>
      </c>
      <c r="AG23" s="34" t="str">
        <f t="shared" si="5"/>
        <v/>
      </c>
      <c r="AH23" s="34">
        <f t="shared" si="26"/>
        <v>0</v>
      </c>
      <c r="AI23" s="34">
        <f t="shared" si="27"/>
        <v>0</v>
      </c>
      <c r="AJ23" s="34">
        <f t="shared" si="28"/>
        <v>0</v>
      </c>
      <c r="AK23" s="34">
        <f t="shared" si="29"/>
        <v>0</v>
      </c>
      <c r="AL23" s="34">
        <f t="shared" si="6"/>
        <v>0</v>
      </c>
      <c r="AM23" s="34" t="str">
        <f t="shared" si="30"/>
        <v/>
      </c>
      <c r="AN23" s="16">
        <f t="shared" si="31"/>
        <v>0</v>
      </c>
      <c r="AO23" s="16" t="str">
        <f t="shared" si="7"/>
        <v/>
      </c>
      <c r="AP23" s="16" t="str">
        <f t="shared" si="8"/>
        <v/>
      </c>
      <c r="AQ23" s="16" t="str">
        <f t="shared" si="9"/>
        <v/>
      </c>
      <c r="AR23" s="16" t="str">
        <f t="shared" si="10"/>
        <v/>
      </c>
      <c r="AT23" t="s">
        <v>156</v>
      </c>
      <c r="AW23">
        <f t="shared" si="37"/>
        <v>0</v>
      </c>
      <c r="AX23">
        <v>17</v>
      </c>
      <c r="AY23" t="str">
        <f>IF(ISERROR(VLOOKUP($AX23,個人申込書!$Z$5:$AE$147,2,0)),"",VLOOKUP($AX23,個人申込書!$Z$5:$AE$147,2,0))</f>
        <v/>
      </c>
      <c r="AZ23" t="str">
        <f>IF(AY23="","",VLOOKUP($AX23,個人申込書!$Z$6:$AF$127,6,0))</f>
        <v/>
      </c>
      <c r="BA23" t="str">
        <f>IF(AY23="","",VLOOKUP($AX23,個人申込書!$Z$6:$AF$127,7,0))</f>
        <v/>
      </c>
      <c r="BB23">
        <v>17</v>
      </c>
      <c r="BC23">
        <f t="shared" si="38"/>
        <v>0</v>
      </c>
      <c r="BD23">
        <f t="shared" si="38"/>
        <v>0</v>
      </c>
      <c r="BE23">
        <f t="shared" si="38"/>
        <v>0</v>
      </c>
      <c r="BF23">
        <f t="shared" si="38"/>
        <v>0</v>
      </c>
      <c r="BG23">
        <f t="shared" si="38"/>
        <v>0</v>
      </c>
      <c r="BH23">
        <f t="shared" si="38"/>
        <v>0</v>
      </c>
      <c r="BI23">
        <f t="shared" si="38"/>
        <v>0</v>
      </c>
      <c r="BJ23">
        <f t="shared" si="38"/>
        <v>0</v>
      </c>
      <c r="BK23">
        <f t="shared" si="38"/>
        <v>0</v>
      </c>
      <c r="BL23">
        <f t="shared" si="38"/>
        <v>0</v>
      </c>
      <c r="BM23">
        <f t="shared" si="38"/>
        <v>0</v>
      </c>
      <c r="BN23">
        <f t="shared" si="38"/>
        <v>0</v>
      </c>
    </row>
    <row r="24" spans="1:67" ht="26.1" customHeight="1">
      <c r="A24" s="168" t="str">
        <f t="shared" si="34"/>
        <v/>
      </c>
      <c r="B24" s="175" t="str">
        <f t="shared" si="35"/>
        <v/>
      </c>
      <c r="C24" s="176" t="str">
        <f t="shared" si="36"/>
        <v/>
      </c>
      <c r="D24" s="177"/>
      <c r="E24" s="169"/>
      <c r="F24" s="170"/>
      <c r="G24" s="35"/>
      <c r="H24" s="35"/>
      <c r="I24" s="35"/>
      <c r="J24" s="35"/>
      <c r="K24" s="77" t="str">
        <f t="shared" si="11"/>
        <v/>
      </c>
      <c r="L24" s="76" t="str">
        <f t="shared" si="12"/>
        <v/>
      </c>
      <c r="M24" s="17" t="str">
        <f t="shared" si="0"/>
        <v/>
      </c>
      <c r="N24" s="17" t="str">
        <f t="shared" si="1"/>
        <v>999:99.99</v>
      </c>
      <c r="P24" s="16" t="str">
        <f t="shared" si="33"/>
        <v/>
      </c>
      <c r="Q24" s="16" t="str">
        <f t="shared" si="13"/>
        <v/>
      </c>
      <c r="R24" s="16" t="str">
        <f t="shared" si="14"/>
        <v/>
      </c>
      <c r="S24" s="16" t="str">
        <f t="shared" si="15"/>
        <v/>
      </c>
      <c r="T24" s="16">
        <f t="shared" si="16"/>
        <v>0</v>
      </c>
      <c r="U24" s="16">
        <f t="shared" si="17"/>
        <v>0</v>
      </c>
      <c r="V24" s="16">
        <f t="shared" si="18"/>
        <v>0</v>
      </c>
      <c r="W24" s="16">
        <f t="shared" si="19"/>
        <v>0</v>
      </c>
      <c r="X24" s="16">
        <f t="shared" si="20"/>
        <v>0</v>
      </c>
      <c r="Y24" s="16">
        <f t="shared" si="21"/>
        <v>0</v>
      </c>
      <c r="Z24" s="16">
        <f t="shared" si="22"/>
        <v>0</v>
      </c>
      <c r="AA24" s="16">
        <f t="shared" si="23"/>
        <v>0</v>
      </c>
      <c r="AB24" s="16">
        <f t="shared" si="24"/>
        <v>0</v>
      </c>
      <c r="AC24" s="16">
        <f t="shared" si="25"/>
        <v>0</v>
      </c>
      <c r="AD24" s="34" t="str">
        <f t="shared" si="2"/>
        <v/>
      </c>
      <c r="AE24" s="34" t="str">
        <f t="shared" si="3"/>
        <v/>
      </c>
      <c r="AF24" s="34" t="str">
        <f t="shared" si="4"/>
        <v/>
      </c>
      <c r="AG24" s="34" t="str">
        <f t="shared" si="5"/>
        <v/>
      </c>
      <c r="AH24" s="34">
        <f t="shared" si="26"/>
        <v>0</v>
      </c>
      <c r="AI24" s="34">
        <f t="shared" si="27"/>
        <v>0</v>
      </c>
      <c r="AJ24" s="34">
        <f t="shared" si="28"/>
        <v>0</v>
      </c>
      <c r="AK24" s="34">
        <f t="shared" si="29"/>
        <v>0</v>
      </c>
      <c r="AL24" s="34">
        <f t="shared" si="6"/>
        <v>0</v>
      </c>
      <c r="AM24" s="34" t="str">
        <f t="shared" si="30"/>
        <v/>
      </c>
      <c r="AN24" s="16">
        <f t="shared" si="31"/>
        <v>0</v>
      </c>
      <c r="AO24" s="16" t="str">
        <f t="shared" si="7"/>
        <v/>
      </c>
      <c r="AP24" s="16" t="str">
        <f t="shared" si="8"/>
        <v/>
      </c>
      <c r="AQ24" s="16" t="str">
        <f t="shared" si="9"/>
        <v/>
      </c>
      <c r="AR24" s="16" t="str">
        <f t="shared" si="10"/>
        <v/>
      </c>
      <c r="AT24" t="s">
        <v>190</v>
      </c>
      <c r="AW24">
        <f t="shared" si="37"/>
        <v>0</v>
      </c>
      <c r="AX24">
        <v>18</v>
      </c>
      <c r="AY24" t="str">
        <f>IF(ISERROR(VLOOKUP($AX24,個人申込書!$Z$5:$AE$147,2,0)),"",VLOOKUP($AX24,個人申込書!$Z$5:$AE$147,2,0))</f>
        <v/>
      </c>
      <c r="AZ24" t="str">
        <f>IF(AY24="","",VLOOKUP($AX24,個人申込書!$Z$6:$AF$127,6,0))</f>
        <v/>
      </c>
      <c r="BA24" t="str">
        <f>IF(AY24="","",VLOOKUP($AX24,個人申込書!$Z$6:$AF$127,7,0))</f>
        <v/>
      </c>
      <c r="BB24">
        <v>18</v>
      </c>
      <c r="BC24">
        <f t="shared" si="38"/>
        <v>0</v>
      </c>
      <c r="BD24">
        <f t="shared" si="38"/>
        <v>0</v>
      </c>
      <c r="BE24">
        <f t="shared" si="38"/>
        <v>0</v>
      </c>
      <c r="BF24">
        <f t="shared" si="38"/>
        <v>0</v>
      </c>
      <c r="BG24">
        <f t="shared" si="38"/>
        <v>0</v>
      </c>
      <c r="BH24">
        <f t="shared" si="38"/>
        <v>0</v>
      </c>
      <c r="BI24">
        <f t="shared" si="38"/>
        <v>0</v>
      </c>
      <c r="BJ24">
        <f t="shared" si="38"/>
        <v>0</v>
      </c>
      <c r="BK24">
        <f t="shared" si="38"/>
        <v>0</v>
      </c>
      <c r="BL24">
        <f t="shared" si="38"/>
        <v>0</v>
      </c>
      <c r="BM24">
        <f t="shared" si="38"/>
        <v>0</v>
      </c>
      <c r="BN24">
        <f t="shared" si="38"/>
        <v>0</v>
      </c>
    </row>
    <row r="25" spans="1:67" ht="26.1" customHeight="1">
      <c r="A25" s="168" t="str">
        <f t="shared" si="34"/>
        <v/>
      </c>
      <c r="B25" s="175" t="str">
        <f t="shared" si="35"/>
        <v/>
      </c>
      <c r="C25" s="176" t="str">
        <f t="shared" si="36"/>
        <v/>
      </c>
      <c r="D25" s="177"/>
      <c r="E25" s="169"/>
      <c r="F25" s="170"/>
      <c r="G25" s="35"/>
      <c r="H25" s="35"/>
      <c r="I25" s="35"/>
      <c r="J25" s="35"/>
      <c r="K25" s="77" t="str">
        <f t="shared" si="11"/>
        <v/>
      </c>
      <c r="L25" s="76" t="str">
        <f t="shared" si="12"/>
        <v/>
      </c>
      <c r="M25" s="17" t="str">
        <f t="shared" si="0"/>
        <v/>
      </c>
      <c r="N25" s="17" t="str">
        <f t="shared" si="1"/>
        <v>999:99.99</v>
      </c>
      <c r="P25" s="16" t="str">
        <f t="shared" si="33"/>
        <v/>
      </c>
      <c r="Q25" s="16" t="str">
        <f t="shared" si="13"/>
        <v/>
      </c>
      <c r="R25" s="16" t="str">
        <f t="shared" si="14"/>
        <v/>
      </c>
      <c r="S25" s="16" t="str">
        <f t="shared" si="15"/>
        <v/>
      </c>
      <c r="T25" s="16">
        <f t="shared" si="16"/>
        <v>0</v>
      </c>
      <c r="U25" s="16">
        <f t="shared" si="17"/>
        <v>0</v>
      </c>
      <c r="V25" s="16">
        <f t="shared" si="18"/>
        <v>0</v>
      </c>
      <c r="W25" s="16">
        <f t="shared" si="19"/>
        <v>0</v>
      </c>
      <c r="X25" s="16">
        <f t="shared" si="20"/>
        <v>0</v>
      </c>
      <c r="Y25" s="16">
        <f t="shared" si="21"/>
        <v>0</v>
      </c>
      <c r="Z25" s="16">
        <f t="shared" si="22"/>
        <v>0</v>
      </c>
      <c r="AA25" s="16">
        <f t="shared" si="23"/>
        <v>0</v>
      </c>
      <c r="AB25" s="16">
        <f t="shared" si="24"/>
        <v>0</v>
      </c>
      <c r="AC25" s="16">
        <f t="shared" si="25"/>
        <v>0</v>
      </c>
      <c r="AD25" s="34" t="str">
        <f t="shared" si="2"/>
        <v/>
      </c>
      <c r="AE25" s="34" t="str">
        <f t="shared" si="3"/>
        <v/>
      </c>
      <c r="AF25" s="34" t="str">
        <f t="shared" si="4"/>
        <v/>
      </c>
      <c r="AG25" s="34" t="str">
        <f t="shared" si="5"/>
        <v/>
      </c>
      <c r="AH25" s="34">
        <f t="shared" si="26"/>
        <v>0</v>
      </c>
      <c r="AI25" s="34">
        <f t="shared" si="27"/>
        <v>0</v>
      </c>
      <c r="AJ25" s="34">
        <f t="shared" si="28"/>
        <v>0</v>
      </c>
      <c r="AK25" s="34">
        <f t="shared" si="29"/>
        <v>0</v>
      </c>
      <c r="AL25" s="34">
        <f t="shared" si="6"/>
        <v>0</v>
      </c>
      <c r="AM25" s="34" t="str">
        <f t="shared" si="30"/>
        <v/>
      </c>
      <c r="AN25" s="16">
        <f t="shared" si="31"/>
        <v>0</v>
      </c>
      <c r="AO25" s="16" t="str">
        <f t="shared" si="7"/>
        <v/>
      </c>
      <c r="AP25" s="16" t="str">
        <f t="shared" si="8"/>
        <v/>
      </c>
      <c r="AQ25" s="16" t="str">
        <f t="shared" si="9"/>
        <v/>
      </c>
      <c r="AR25" s="16" t="str">
        <f t="shared" si="10"/>
        <v/>
      </c>
      <c r="AT25" t="s">
        <v>191</v>
      </c>
      <c r="AW25">
        <f t="shared" si="37"/>
        <v>0</v>
      </c>
      <c r="AX25">
        <v>19</v>
      </c>
      <c r="AY25" t="str">
        <f>IF(ISERROR(VLOOKUP($AX25,個人申込書!$Z$5:$AE$147,2,0)),"",VLOOKUP($AX25,個人申込書!$Z$5:$AE$147,2,0))</f>
        <v/>
      </c>
      <c r="AZ25" t="str">
        <f>IF(AY25="","",VLOOKUP($AX25,個人申込書!$Z$6:$AF$127,6,0))</f>
        <v/>
      </c>
      <c r="BA25" t="str">
        <f>IF(AY25="","",VLOOKUP($AX25,個人申込書!$Z$6:$AF$127,7,0))</f>
        <v/>
      </c>
      <c r="BB25">
        <v>19</v>
      </c>
      <c r="BC25">
        <f t="shared" si="38"/>
        <v>0</v>
      </c>
      <c r="BD25">
        <f t="shared" si="38"/>
        <v>0</v>
      </c>
      <c r="BE25">
        <f t="shared" si="38"/>
        <v>0</v>
      </c>
      <c r="BF25">
        <f t="shared" si="38"/>
        <v>0</v>
      </c>
      <c r="BG25">
        <f t="shared" si="38"/>
        <v>0</v>
      </c>
      <c r="BH25">
        <f t="shared" si="38"/>
        <v>0</v>
      </c>
      <c r="BI25">
        <f t="shared" si="38"/>
        <v>0</v>
      </c>
      <c r="BJ25">
        <f t="shared" si="38"/>
        <v>0</v>
      </c>
      <c r="BK25">
        <f t="shared" si="38"/>
        <v>0</v>
      </c>
      <c r="BL25">
        <f t="shared" si="38"/>
        <v>0</v>
      </c>
      <c r="BM25">
        <f t="shared" si="38"/>
        <v>0</v>
      </c>
      <c r="BN25">
        <f t="shared" si="38"/>
        <v>0</v>
      </c>
    </row>
    <row r="26" spans="1:67" ht="20.100000000000001" hidden="1" customHeight="1">
      <c r="A26" s="14" t="str">
        <f t="shared" si="34"/>
        <v/>
      </c>
      <c r="B26" s="166" t="str">
        <f t="shared" si="35"/>
        <v/>
      </c>
      <c r="C26" s="167" t="str">
        <f t="shared" si="36"/>
        <v/>
      </c>
      <c r="D26" s="176"/>
      <c r="E26" s="35"/>
      <c r="F26" s="36"/>
      <c r="G26" s="35"/>
      <c r="H26" s="35"/>
      <c r="I26" s="35"/>
      <c r="J26" s="35"/>
      <c r="K26" s="77" t="str">
        <f t="shared" si="11"/>
        <v/>
      </c>
      <c r="L26" s="76" t="str">
        <f t="shared" ref="L26:L65" si="39">IF(Y26=3,"性別確認!","")&amp;IF(AN26&gt;1,"区分確認!","")&amp;IF(AL26=1,"泳者重複!","")&amp;IF(Q26=0,"種目確認","")</f>
        <v/>
      </c>
      <c r="M26" s="17" t="str">
        <f t="shared" si="0"/>
        <v/>
      </c>
      <c r="N26" s="17" t="str">
        <f t="shared" si="1"/>
        <v>999:99.99</v>
      </c>
      <c r="P26" s="16" t="str">
        <f t="shared" si="33"/>
        <v/>
      </c>
      <c r="Q26" s="16" t="str">
        <f t="shared" si="13"/>
        <v/>
      </c>
      <c r="R26" s="16" t="str">
        <f t="shared" si="14"/>
        <v/>
      </c>
      <c r="S26" s="16" t="str">
        <f t="shared" si="15"/>
        <v/>
      </c>
      <c r="T26" s="16"/>
      <c r="U26" s="16">
        <f t="shared" si="17"/>
        <v>0</v>
      </c>
      <c r="V26" s="16">
        <f t="shared" si="18"/>
        <v>0</v>
      </c>
      <c r="W26" s="16">
        <f t="shared" si="19"/>
        <v>0</v>
      </c>
      <c r="X26" s="16">
        <f t="shared" si="20"/>
        <v>0</v>
      </c>
      <c r="Y26" s="16">
        <f t="shared" si="21"/>
        <v>0</v>
      </c>
      <c r="Z26" s="16">
        <f t="shared" si="22"/>
        <v>0</v>
      </c>
      <c r="AA26" s="16">
        <f t="shared" si="23"/>
        <v>0</v>
      </c>
      <c r="AB26" s="16">
        <f t="shared" si="24"/>
        <v>0</v>
      </c>
      <c r="AC26" s="16">
        <f t="shared" si="25"/>
        <v>0</v>
      </c>
      <c r="AD26" s="34" t="str">
        <f t="shared" si="2"/>
        <v/>
      </c>
      <c r="AE26" s="34" t="str">
        <f t="shared" si="3"/>
        <v/>
      </c>
      <c r="AF26" s="34" t="str">
        <f t="shared" si="4"/>
        <v/>
      </c>
      <c r="AG26" s="34" t="str">
        <f t="shared" si="5"/>
        <v/>
      </c>
      <c r="AH26" s="34">
        <f t="shared" si="26"/>
        <v>0</v>
      </c>
      <c r="AI26" s="34">
        <f t="shared" si="27"/>
        <v>0</v>
      </c>
      <c r="AJ26" s="34">
        <f t="shared" si="28"/>
        <v>0</v>
      </c>
      <c r="AK26" s="34">
        <f t="shared" si="29"/>
        <v>0</v>
      </c>
      <c r="AL26" s="34">
        <f t="shared" si="6"/>
        <v>0</v>
      </c>
      <c r="AM26" s="34" t="str">
        <f t="shared" si="30"/>
        <v/>
      </c>
      <c r="AN26" s="16">
        <f t="shared" si="31"/>
        <v>0</v>
      </c>
      <c r="AO26" s="16" t="str">
        <f t="shared" si="7"/>
        <v/>
      </c>
      <c r="AP26" s="16" t="str">
        <f t="shared" si="8"/>
        <v/>
      </c>
      <c r="AQ26" s="16" t="str">
        <f t="shared" si="9"/>
        <v/>
      </c>
      <c r="AR26" s="16" t="str">
        <f t="shared" si="10"/>
        <v/>
      </c>
      <c r="AX26">
        <v>20</v>
      </c>
      <c r="AY26" t="str">
        <f>IF(ISERROR(VLOOKUP($AX26,個人申込書!$Z$5:$AE$147,2,0)),"",VLOOKUP($AX26,個人申込書!$Z$5:$AE$147,2,0))</f>
        <v/>
      </c>
      <c r="AZ26" t="str">
        <f>IF(AY26="","",VLOOKUP($AX26,個人申込書!$Z$6:$AF$127,6,0))</f>
        <v/>
      </c>
      <c r="BA26" t="str">
        <f>IF(AY26="","",VLOOKUP($AX26,個人申込書!$Z$6:$AF$127,7,0))</f>
        <v/>
      </c>
      <c r="BB26">
        <v>20</v>
      </c>
      <c r="BC26">
        <f t="shared" si="38"/>
        <v>0</v>
      </c>
      <c r="BD26">
        <f t="shared" si="38"/>
        <v>0</v>
      </c>
      <c r="BE26">
        <f t="shared" si="38"/>
        <v>0</v>
      </c>
      <c r="BF26">
        <f t="shared" si="38"/>
        <v>0</v>
      </c>
      <c r="BG26">
        <f t="shared" si="38"/>
        <v>0</v>
      </c>
      <c r="BH26">
        <f t="shared" si="38"/>
        <v>0</v>
      </c>
      <c r="BI26">
        <f t="shared" si="38"/>
        <v>0</v>
      </c>
      <c r="BJ26">
        <f t="shared" si="38"/>
        <v>0</v>
      </c>
      <c r="BK26">
        <f t="shared" si="38"/>
        <v>0</v>
      </c>
      <c r="BL26">
        <f t="shared" si="38"/>
        <v>0</v>
      </c>
      <c r="BM26">
        <f t="shared" si="38"/>
        <v>0</v>
      </c>
      <c r="BN26">
        <f t="shared" si="38"/>
        <v>0</v>
      </c>
    </row>
    <row r="27" spans="1:67" ht="20.100000000000001" hidden="1" customHeight="1">
      <c r="A27" s="14" t="str">
        <f t="shared" si="34"/>
        <v/>
      </c>
      <c r="B27" s="166" t="str">
        <f t="shared" si="35"/>
        <v/>
      </c>
      <c r="C27" s="167" t="str">
        <f t="shared" si="36"/>
        <v/>
      </c>
      <c r="D27" s="176"/>
      <c r="E27" s="35"/>
      <c r="F27" s="36"/>
      <c r="G27" s="35"/>
      <c r="H27" s="35"/>
      <c r="I27" s="35"/>
      <c r="J27" s="35"/>
      <c r="K27" s="77" t="str">
        <f t="shared" si="11"/>
        <v/>
      </c>
      <c r="L27" s="76" t="str">
        <f t="shared" si="39"/>
        <v/>
      </c>
      <c r="M27" s="17" t="str">
        <f t="shared" si="0"/>
        <v/>
      </c>
      <c r="N27" s="17" t="str">
        <f t="shared" si="1"/>
        <v>999:99.99</v>
      </c>
      <c r="P27" s="16" t="str">
        <f t="shared" si="33"/>
        <v/>
      </c>
      <c r="Q27" s="16" t="str">
        <f t="shared" si="13"/>
        <v/>
      </c>
      <c r="R27" s="16" t="str">
        <f t="shared" si="14"/>
        <v/>
      </c>
      <c r="S27" s="16" t="str">
        <f t="shared" si="15"/>
        <v/>
      </c>
      <c r="T27" s="16"/>
      <c r="U27" s="16">
        <f t="shared" si="17"/>
        <v>0</v>
      </c>
      <c r="V27" s="16">
        <f t="shared" si="18"/>
        <v>0</v>
      </c>
      <c r="W27" s="16">
        <f t="shared" si="19"/>
        <v>0</v>
      </c>
      <c r="X27" s="16">
        <f t="shared" si="20"/>
        <v>0</v>
      </c>
      <c r="Y27" s="16">
        <f t="shared" si="21"/>
        <v>0</v>
      </c>
      <c r="Z27" s="16">
        <f t="shared" si="22"/>
        <v>0</v>
      </c>
      <c r="AA27" s="16">
        <f t="shared" si="23"/>
        <v>0</v>
      </c>
      <c r="AB27" s="16">
        <f t="shared" si="24"/>
        <v>0</v>
      </c>
      <c r="AC27" s="16">
        <f t="shared" si="25"/>
        <v>0</v>
      </c>
      <c r="AD27" s="34" t="str">
        <f t="shared" si="2"/>
        <v/>
      </c>
      <c r="AE27" s="34" t="str">
        <f t="shared" si="3"/>
        <v/>
      </c>
      <c r="AF27" s="34" t="str">
        <f t="shared" si="4"/>
        <v/>
      </c>
      <c r="AG27" s="34" t="str">
        <f t="shared" si="5"/>
        <v/>
      </c>
      <c r="AH27" s="34">
        <f t="shared" si="26"/>
        <v>0</v>
      </c>
      <c r="AI27" s="34">
        <f t="shared" si="27"/>
        <v>0</v>
      </c>
      <c r="AJ27" s="34">
        <f t="shared" si="28"/>
        <v>0</v>
      </c>
      <c r="AK27" s="34">
        <f t="shared" si="29"/>
        <v>0</v>
      </c>
      <c r="AL27" s="34">
        <f t="shared" si="6"/>
        <v>0</v>
      </c>
      <c r="AM27" s="34" t="str">
        <f t="shared" si="30"/>
        <v/>
      </c>
      <c r="AN27" s="16">
        <f t="shared" si="31"/>
        <v>0</v>
      </c>
      <c r="AO27" s="16" t="str">
        <f t="shared" si="7"/>
        <v/>
      </c>
      <c r="AP27" s="16" t="str">
        <f t="shared" si="8"/>
        <v/>
      </c>
      <c r="AQ27" s="16" t="str">
        <f t="shared" si="9"/>
        <v/>
      </c>
      <c r="AR27" s="16" t="str">
        <f t="shared" si="10"/>
        <v/>
      </c>
      <c r="AS27" s="15"/>
      <c r="AT27" s="15"/>
      <c r="AX27">
        <v>21</v>
      </c>
      <c r="AY27" t="str">
        <f>IF(ISERROR(VLOOKUP($AX27,個人申込書!$Z$5:$AE$147,2,0)),"",VLOOKUP($AX27,個人申込書!$Z$5:$AE$147,2,0))</f>
        <v/>
      </c>
      <c r="AZ27" t="str">
        <f>IF(AY27="","",VLOOKUP($AX27,個人申込書!$Z$6:$AF$127,6,0))</f>
        <v/>
      </c>
      <c r="BA27" t="str">
        <f>IF(AY27="","",VLOOKUP($AX27,個人申込書!$Z$6:$AF$127,7,0))</f>
        <v/>
      </c>
      <c r="BB27">
        <v>21</v>
      </c>
      <c r="BC27">
        <f t="shared" ref="BC27:BN36" si="40">COUNTIF($AD$6:$AG$65,BC$5&amp;$AY27)</f>
        <v>0</v>
      </c>
      <c r="BD27">
        <f t="shared" si="40"/>
        <v>0</v>
      </c>
      <c r="BE27">
        <f t="shared" si="40"/>
        <v>0</v>
      </c>
      <c r="BF27">
        <f t="shared" si="40"/>
        <v>0</v>
      </c>
      <c r="BG27">
        <f t="shared" si="40"/>
        <v>0</v>
      </c>
      <c r="BH27">
        <f t="shared" si="40"/>
        <v>0</v>
      </c>
      <c r="BI27">
        <f t="shared" si="40"/>
        <v>0</v>
      </c>
      <c r="BJ27">
        <f t="shared" si="40"/>
        <v>0</v>
      </c>
      <c r="BK27">
        <f t="shared" si="40"/>
        <v>0</v>
      </c>
      <c r="BL27">
        <f t="shared" si="40"/>
        <v>0</v>
      </c>
      <c r="BM27">
        <f t="shared" si="40"/>
        <v>0</v>
      </c>
      <c r="BN27">
        <f t="shared" si="40"/>
        <v>0</v>
      </c>
    </row>
    <row r="28" spans="1:67" ht="20.100000000000001" hidden="1" customHeight="1">
      <c r="A28" s="14" t="str">
        <f t="shared" si="34"/>
        <v/>
      </c>
      <c r="B28" s="166" t="str">
        <f t="shared" si="35"/>
        <v/>
      </c>
      <c r="C28" s="167" t="str">
        <f t="shared" si="36"/>
        <v/>
      </c>
      <c r="D28" s="176"/>
      <c r="E28" s="35"/>
      <c r="F28" s="36"/>
      <c r="G28" s="35"/>
      <c r="H28" s="35"/>
      <c r="I28" s="35"/>
      <c r="J28" s="35"/>
      <c r="K28" s="77" t="str">
        <f t="shared" si="11"/>
        <v/>
      </c>
      <c r="L28" s="76" t="str">
        <f t="shared" si="39"/>
        <v/>
      </c>
      <c r="M28" s="17" t="str">
        <f t="shared" si="0"/>
        <v/>
      </c>
      <c r="N28" s="17" t="str">
        <f t="shared" si="1"/>
        <v>999:99.99</v>
      </c>
      <c r="P28" s="16" t="str">
        <f t="shared" si="33"/>
        <v/>
      </c>
      <c r="Q28" s="16" t="str">
        <f t="shared" si="13"/>
        <v/>
      </c>
      <c r="R28" s="16" t="str">
        <f t="shared" si="14"/>
        <v/>
      </c>
      <c r="S28" s="16" t="str">
        <f t="shared" si="15"/>
        <v/>
      </c>
      <c r="T28" s="16"/>
      <c r="U28" s="16">
        <f t="shared" si="17"/>
        <v>0</v>
      </c>
      <c r="V28" s="16">
        <f t="shared" si="18"/>
        <v>0</v>
      </c>
      <c r="W28" s="16">
        <f t="shared" si="19"/>
        <v>0</v>
      </c>
      <c r="X28" s="16">
        <f t="shared" si="20"/>
        <v>0</v>
      </c>
      <c r="Y28" s="16">
        <f t="shared" si="21"/>
        <v>0</v>
      </c>
      <c r="Z28" s="16">
        <f t="shared" si="22"/>
        <v>0</v>
      </c>
      <c r="AA28" s="16">
        <f t="shared" si="23"/>
        <v>0</v>
      </c>
      <c r="AB28" s="16">
        <f t="shared" si="24"/>
        <v>0</v>
      </c>
      <c r="AC28" s="16">
        <f t="shared" si="25"/>
        <v>0</v>
      </c>
      <c r="AD28" s="34" t="str">
        <f t="shared" si="2"/>
        <v/>
      </c>
      <c r="AE28" s="34" t="str">
        <f t="shared" si="3"/>
        <v/>
      </c>
      <c r="AF28" s="34" t="str">
        <f t="shared" si="4"/>
        <v/>
      </c>
      <c r="AG28" s="34" t="str">
        <f t="shared" si="5"/>
        <v/>
      </c>
      <c r="AH28" s="34">
        <f t="shared" si="26"/>
        <v>0</v>
      </c>
      <c r="AI28" s="34">
        <f t="shared" si="27"/>
        <v>0</v>
      </c>
      <c r="AJ28" s="34">
        <f t="shared" si="28"/>
        <v>0</v>
      </c>
      <c r="AK28" s="34">
        <f t="shared" si="29"/>
        <v>0</v>
      </c>
      <c r="AL28" s="34">
        <f t="shared" si="6"/>
        <v>0</v>
      </c>
      <c r="AM28" s="34" t="str">
        <f t="shared" si="30"/>
        <v/>
      </c>
      <c r="AN28" s="16">
        <f t="shared" si="31"/>
        <v>0</v>
      </c>
      <c r="AO28" s="16" t="str">
        <f t="shared" si="7"/>
        <v/>
      </c>
      <c r="AP28" s="16" t="str">
        <f t="shared" si="8"/>
        <v/>
      </c>
      <c r="AQ28" s="16" t="str">
        <f t="shared" si="9"/>
        <v/>
      </c>
      <c r="AR28" s="16" t="str">
        <f t="shared" si="10"/>
        <v/>
      </c>
      <c r="AX28">
        <v>22</v>
      </c>
      <c r="AY28" t="str">
        <f>IF(ISERROR(VLOOKUP($AX28,個人申込書!$Z$5:$AE$147,2,0)),"",VLOOKUP($AX28,個人申込書!$Z$5:$AE$147,2,0))</f>
        <v/>
      </c>
      <c r="AZ28" t="str">
        <f>IF(AY28="","",VLOOKUP($AX28,個人申込書!$Z$6:$AF$127,6,0))</f>
        <v/>
      </c>
      <c r="BA28" t="str">
        <f>IF(AY28="","",VLOOKUP($AX28,個人申込書!$Z$6:$AF$127,7,0))</f>
        <v/>
      </c>
      <c r="BB28">
        <v>22</v>
      </c>
      <c r="BC28">
        <f t="shared" si="40"/>
        <v>0</v>
      </c>
      <c r="BD28">
        <f t="shared" si="40"/>
        <v>0</v>
      </c>
      <c r="BE28">
        <f t="shared" si="40"/>
        <v>0</v>
      </c>
      <c r="BF28">
        <f t="shared" si="40"/>
        <v>0</v>
      </c>
      <c r="BG28">
        <f t="shared" si="40"/>
        <v>0</v>
      </c>
      <c r="BH28">
        <f t="shared" si="40"/>
        <v>0</v>
      </c>
      <c r="BI28">
        <f t="shared" si="40"/>
        <v>0</v>
      </c>
      <c r="BJ28">
        <f t="shared" si="40"/>
        <v>0</v>
      </c>
      <c r="BK28">
        <f t="shared" si="40"/>
        <v>0</v>
      </c>
      <c r="BL28">
        <f t="shared" si="40"/>
        <v>0</v>
      </c>
      <c r="BM28">
        <f t="shared" si="40"/>
        <v>0</v>
      </c>
      <c r="BN28">
        <f t="shared" si="40"/>
        <v>0</v>
      </c>
    </row>
    <row r="29" spans="1:67" s="15" customFormat="1" ht="20.100000000000001" hidden="1" customHeight="1">
      <c r="A29" s="14" t="str">
        <f t="shared" si="34"/>
        <v/>
      </c>
      <c r="B29" s="166" t="str">
        <f t="shared" si="35"/>
        <v/>
      </c>
      <c r="C29" s="167" t="str">
        <f t="shared" si="36"/>
        <v/>
      </c>
      <c r="D29" s="176"/>
      <c r="E29" s="35"/>
      <c r="F29" s="36"/>
      <c r="G29" s="35"/>
      <c r="H29" s="35"/>
      <c r="I29" s="35"/>
      <c r="J29" s="35"/>
      <c r="K29" s="77" t="str">
        <f t="shared" si="11"/>
        <v/>
      </c>
      <c r="L29" s="76" t="str">
        <f t="shared" si="39"/>
        <v/>
      </c>
      <c r="M29" s="17" t="str">
        <f t="shared" si="0"/>
        <v/>
      </c>
      <c r="N29" s="17" t="str">
        <f t="shared" si="1"/>
        <v>999:99.99</v>
      </c>
      <c r="P29" s="16" t="str">
        <f t="shared" si="33"/>
        <v/>
      </c>
      <c r="Q29" s="16" t="str">
        <f t="shared" si="13"/>
        <v/>
      </c>
      <c r="R29" s="16" t="str">
        <f t="shared" si="14"/>
        <v/>
      </c>
      <c r="S29" s="16" t="str">
        <f t="shared" si="15"/>
        <v/>
      </c>
      <c r="T29" s="16"/>
      <c r="U29" s="16">
        <f t="shared" si="17"/>
        <v>0</v>
      </c>
      <c r="V29" s="16">
        <f t="shared" si="18"/>
        <v>0</v>
      </c>
      <c r="W29" s="16">
        <f t="shared" si="19"/>
        <v>0</v>
      </c>
      <c r="X29" s="16">
        <f t="shared" si="20"/>
        <v>0</v>
      </c>
      <c r="Y29" s="16">
        <f t="shared" si="21"/>
        <v>0</v>
      </c>
      <c r="Z29" s="16">
        <f t="shared" si="22"/>
        <v>0</v>
      </c>
      <c r="AA29" s="16">
        <f t="shared" si="23"/>
        <v>0</v>
      </c>
      <c r="AB29" s="16">
        <f t="shared" si="24"/>
        <v>0</v>
      </c>
      <c r="AC29" s="16">
        <f t="shared" si="25"/>
        <v>0</v>
      </c>
      <c r="AD29" s="34" t="str">
        <f t="shared" si="2"/>
        <v/>
      </c>
      <c r="AE29" s="34" t="str">
        <f t="shared" si="3"/>
        <v/>
      </c>
      <c r="AF29" s="34" t="str">
        <f t="shared" si="4"/>
        <v/>
      </c>
      <c r="AG29" s="34" t="str">
        <f t="shared" si="5"/>
        <v/>
      </c>
      <c r="AH29" s="34">
        <f t="shared" si="26"/>
        <v>0</v>
      </c>
      <c r="AI29" s="34">
        <f t="shared" si="27"/>
        <v>0</v>
      </c>
      <c r="AJ29" s="34">
        <f t="shared" si="28"/>
        <v>0</v>
      </c>
      <c r="AK29" s="34">
        <f t="shared" si="29"/>
        <v>0</v>
      </c>
      <c r="AL29" s="34">
        <f t="shared" si="6"/>
        <v>0</v>
      </c>
      <c r="AM29" s="34" t="str">
        <f t="shared" si="30"/>
        <v/>
      </c>
      <c r="AN29" s="16">
        <f t="shared" si="31"/>
        <v>0</v>
      </c>
      <c r="AO29" s="16" t="str">
        <f t="shared" si="7"/>
        <v/>
      </c>
      <c r="AP29" s="16" t="str">
        <f t="shared" si="8"/>
        <v/>
      </c>
      <c r="AQ29" s="16" t="str">
        <f t="shared" si="9"/>
        <v/>
      </c>
      <c r="AR29" s="16" t="str">
        <f t="shared" si="10"/>
        <v/>
      </c>
      <c r="AS29"/>
      <c r="AT29"/>
      <c r="AX29">
        <v>23</v>
      </c>
      <c r="AY29" t="str">
        <f>IF(ISERROR(VLOOKUP($AX29,個人申込書!$Z$5:$AE$147,2,0)),"",VLOOKUP($AX29,個人申込書!$Z$5:$AE$147,2,0))</f>
        <v/>
      </c>
      <c r="AZ29" t="str">
        <f>IF(AY29="","",VLOOKUP($AX29,個人申込書!$Z$6:$AF$127,6,0))</f>
        <v/>
      </c>
      <c r="BA29" t="str">
        <f>IF(AY29="","",VLOOKUP($AX29,個人申込書!$Z$6:$AF$127,7,0))</f>
        <v/>
      </c>
      <c r="BB29">
        <v>23</v>
      </c>
      <c r="BC29">
        <f t="shared" si="40"/>
        <v>0</v>
      </c>
      <c r="BD29">
        <f t="shared" si="40"/>
        <v>0</v>
      </c>
      <c r="BE29">
        <f t="shared" si="40"/>
        <v>0</v>
      </c>
      <c r="BF29">
        <f t="shared" si="40"/>
        <v>0</v>
      </c>
      <c r="BG29">
        <f t="shared" si="40"/>
        <v>0</v>
      </c>
      <c r="BH29">
        <f t="shared" si="40"/>
        <v>0</v>
      </c>
      <c r="BI29">
        <f t="shared" si="40"/>
        <v>0</v>
      </c>
      <c r="BJ29">
        <f t="shared" si="40"/>
        <v>0</v>
      </c>
      <c r="BK29">
        <f t="shared" si="40"/>
        <v>0</v>
      </c>
      <c r="BL29">
        <f t="shared" si="40"/>
        <v>0</v>
      </c>
      <c r="BM29">
        <f t="shared" si="40"/>
        <v>0</v>
      </c>
      <c r="BN29">
        <f t="shared" si="40"/>
        <v>0</v>
      </c>
    </row>
    <row r="30" spans="1:67" ht="20.100000000000001" hidden="1" customHeight="1">
      <c r="A30" s="14" t="str">
        <f t="shared" si="34"/>
        <v/>
      </c>
      <c r="B30" s="166" t="str">
        <f t="shared" si="35"/>
        <v/>
      </c>
      <c r="C30" s="167" t="str">
        <f t="shared" si="36"/>
        <v/>
      </c>
      <c r="D30" s="176"/>
      <c r="E30" s="35"/>
      <c r="F30" s="36"/>
      <c r="G30" s="35"/>
      <c r="H30" s="35"/>
      <c r="I30" s="35"/>
      <c r="J30" s="35"/>
      <c r="K30" s="77" t="str">
        <f t="shared" si="11"/>
        <v/>
      </c>
      <c r="L30" s="76" t="str">
        <f t="shared" si="39"/>
        <v/>
      </c>
      <c r="M30" s="17" t="str">
        <f t="shared" si="0"/>
        <v/>
      </c>
      <c r="N30" s="17" t="str">
        <f t="shared" si="1"/>
        <v>999:99.99</v>
      </c>
      <c r="P30" s="16" t="str">
        <f t="shared" si="33"/>
        <v/>
      </c>
      <c r="Q30" s="16" t="str">
        <f t="shared" si="13"/>
        <v/>
      </c>
      <c r="R30" s="16" t="str">
        <f t="shared" si="14"/>
        <v/>
      </c>
      <c r="S30" s="16" t="str">
        <f t="shared" si="15"/>
        <v/>
      </c>
      <c r="T30" s="16"/>
      <c r="U30" s="16">
        <f t="shared" si="17"/>
        <v>0</v>
      </c>
      <c r="V30" s="16">
        <f t="shared" si="18"/>
        <v>0</v>
      </c>
      <c r="W30" s="16">
        <f t="shared" si="19"/>
        <v>0</v>
      </c>
      <c r="X30" s="16">
        <f t="shared" si="20"/>
        <v>0</v>
      </c>
      <c r="Y30" s="16">
        <f t="shared" si="21"/>
        <v>0</v>
      </c>
      <c r="Z30" s="16">
        <f t="shared" si="22"/>
        <v>0</v>
      </c>
      <c r="AA30" s="16">
        <f t="shared" si="23"/>
        <v>0</v>
      </c>
      <c r="AB30" s="16">
        <f t="shared" si="24"/>
        <v>0</v>
      </c>
      <c r="AC30" s="16">
        <f t="shared" si="25"/>
        <v>0</v>
      </c>
      <c r="AD30" s="34" t="str">
        <f t="shared" si="2"/>
        <v/>
      </c>
      <c r="AE30" s="34" t="str">
        <f t="shared" si="3"/>
        <v/>
      </c>
      <c r="AF30" s="34" t="str">
        <f t="shared" si="4"/>
        <v/>
      </c>
      <c r="AG30" s="34" t="str">
        <f t="shared" si="5"/>
        <v/>
      </c>
      <c r="AH30" s="34">
        <f t="shared" si="26"/>
        <v>0</v>
      </c>
      <c r="AI30" s="34">
        <f t="shared" si="27"/>
        <v>0</v>
      </c>
      <c r="AJ30" s="34">
        <f t="shared" si="28"/>
        <v>0</v>
      </c>
      <c r="AK30" s="34">
        <f t="shared" si="29"/>
        <v>0</v>
      </c>
      <c r="AL30" s="34">
        <f t="shared" si="6"/>
        <v>0</v>
      </c>
      <c r="AM30" s="34" t="str">
        <f t="shared" si="30"/>
        <v/>
      </c>
      <c r="AN30" s="16">
        <f t="shared" si="31"/>
        <v>0</v>
      </c>
      <c r="AO30" s="16" t="str">
        <f t="shared" si="7"/>
        <v/>
      </c>
      <c r="AP30" s="16" t="str">
        <f t="shared" si="8"/>
        <v/>
      </c>
      <c r="AQ30" s="16" t="str">
        <f t="shared" si="9"/>
        <v/>
      </c>
      <c r="AR30" s="16" t="str">
        <f t="shared" si="10"/>
        <v/>
      </c>
      <c r="AX30">
        <v>24</v>
      </c>
      <c r="AY30" t="str">
        <f>IF(ISERROR(VLOOKUP($AX30,個人申込書!$Z$5:$AE$147,2,0)),"",VLOOKUP($AX30,個人申込書!$Z$5:$AE$147,2,0))</f>
        <v/>
      </c>
      <c r="AZ30" t="str">
        <f>IF(AY30="","",VLOOKUP($AX30,個人申込書!$Z$6:$AF$127,6,0))</f>
        <v/>
      </c>
      <c r="BA30" t="str">
        <f>IF(AY30="","",VLOOKUP($AX30,個人申込書!$Z$6:$AF$127,7,0))</f>
        <v/>
      </c>
      <c r="BB30">
        <v>24</v>
      </c>
      <c r="BC30">
        <f t="shared" si="40"/>
        <v>0</v>
      </c>
      <c r="BD30">
        <f t="shared" si="40"/>
        <v>0</v>
      </c>
      <c r="BE30">
        <f t="shared" si="40"/>
        <v>0</v>
      </c>
      <c r="BF30">
        <f t="shared" si="40"/>
        <v>0</v>
      </c>
      <c r="BG30">
        <f t="shared" si="40"/>
        <v>0</v>
      </c>
      <c r="BH30">
        <f t="shared" si="40"/>
        <v>0</v>
      </c>
      <c r="BI30">
        <f t="shared" si="40"/>
        <v>0</v>
      </c>
      <c r="BJ30">
        <f t="shared" si="40"/>
        <v>0</v>
      </c>
      <c r="BK30">
        <f t="shared" si="40"/>
        <v>0</v>
      </c>
      <c r="BL30">
        <f t="shared" si="40"/>
        <v>0</v>
      </c>
      <c r="BM30">
        <f t="shared" si="40"/>
        <v>0</v>
      </c>
      <c r="BN30">
        <f t="shared" si="40"/>
        <v>0</v>
      </c>
    </row>
    <row r="31" spans="1:67" ht="20.100000000000001" hidden="1" customHeight="1">
      <c r="A31" s="14" t="str">
        <f t="shared" si="34"/>
        <v/>
      </c>
      <c r="B31" s="166" t="str">
        <f t="shared" si="35"/>
        <v/>
      </c>
      <c r="C31" s="167" t="str">
        <f t="shared" si="36"/>
        <v/>
      </c>
      <c r="D31" s="176"/>
      <c r="E31" s="35"/>
      <c r="F31" s="36"/>
      <c r="G31" s="35"/>
      <c r="H31" s="35"/>
      <c r="I31" s="35"/>
      <c r="J31" s="35"/>
      <c r="K31" s="77" t="str">
        <f t="shared" si="11"/>
        <v/>
      </c>
      <c r="L31" s="76" t="str">
        <f t="shared" si="39"/>
        <v/>
      </c>
      <c r="M31" s="17" t="str">
        <f t="shared" si="0"/>
        <v/>
      </c>
      <c r="N31" s="17" t="str">
        <f t="shared" si="1"/>
        <v>999:99.99</v>
      </c>
      <c r="P31" s="16" t="str">
        <f t="shared" si="33"/>
        <v/>
      </c>
      <c r="Q31" s="16" t="str">
        <f t="shared" si="13"/>
        <v/>
      </c>
      <c r="R31" s="16" t="str">
        <f t="shared" si="14"/>
        <v/>
      </c>
      <c r="S31" s="16" t="str">
        <f t="shared" si="15"/>
        <v/>
      </c>
      <c r="T31" s="16"/>
      <c r="U31" s="16">
        <f t="shared" si="17"/>
        <v>0</v>
      </c>
      <c r="V31" s="16">
        <f t="shared" si="18"/>
        <v>0</v>
      </c>
      <c r="W31" s="16">
        <f t="shared" si="19"/>
        <v>0</v>
      </c>
      <c r="X31" s="16">
        <f t="shared" si="20"/>
        <v>0</v>
      </c>
      <c r="Y31" s="16">
        <f t="shared" si="21"/>
        <v>0</v>
      </c>
      <c r="Z31" s="16">
        <f t="shared" si="22"/>
        <v>0</v>
      </c>
      <c r="AA31" s="16">
        <f t="shared" si="23"/>
        <v>0</v>
      </c>
      <c r="AB31" s="16">
        <f t="shared" si="24"/>
        <v>0</v>
      </c>
      <c r="AC31" s="16">
        <f t="shared" si="25"/>
        <v>0</v>
      </c>
      <c r="AD31" s="34" t="str">
        <f t="shared" si="2"/>
        <v/>
      </c>
      <c r="AE31" s="34" t="str">
        <f t="shared" si="3"/>
        <v/>
      </c>
      <c r="AF31" s="34" t="str">
        <f t="shared" si="4"/>
        <v/>
      </c>
      <c r="AG31" s="34" t="str">
        <f t="shared" si="5"/>
        <v/>
      </c>
      <c r="AH31" s="34">
        <f t="shared" si="26"/>
        <v>0</v>
      </c>
      <c r="AI31" s="34">
        <f t="shared" si="27"/>
        <v>0</v>
      </c>
      <c r="AJ31" s="34">
        <f t="shared" si="28"/>
        <v>0</v>
      </c>
      <c r="AK31" s="34">
        <f t="shared" si="29"/>
        <v>0</v>
      </c>
      <c r="AL31" s="34">
        <f t="shared" si="6"/>
        <v>0</v>
      </c>
      <c r="AM31" s="34" t="str">
        <f t="shared" si="30"/>
        <v/>
      </c>
      <c r="AN31" s="16">
        <f t="shared" si="31"/>
        <v>0</v>
      </c>
      <c r="AO31" s="16" t="str">
        <f t="shared" si="7"/>
        <v/>
      </c>
      <c r="AP31" s="16" t="str">
        <f t="shared" si="8"/>
        <v/>
      </c>
      <c r="AQ31" s="16" t="str">
        <f t="shared" si="9"/>
        <v/>
      </c>
      <c r="AR31" s="16" t="str">
        <f t="shared" si="10"/>
        <v/>
      </c>
      <c r="AX31">
        <v>25</v>
      </c>
      <c r="AY31" t="str">
        <f>IF(ISERROR(VLOOKUP($AX31,個人申込書!$Z$5:$AE$147,2,0)),"",VLOOKUP($AX31,個人申込書!$Z$5:$AE$147,2,0))</f>
        <v/>
      </c>
      <c r="AZ31" t="str">
        <f>IF(AY31="","",VLOOKUP($AX31,個人申込書!$Z$6:$AF$127,6,0))</f>
        <v/>
      </c>
      <c r="BA31" t="str">
        <f>IF(AY31="","",VLOOKUP($AX31,個人申込書!$Z$6:$AF$127,7,0))</f>
        <v/>
      </c>
      <c r="BB31">
        <v>25</v>
      </c>
      <c r="BC31">
        <f t="shared" si="40"/>
        <v>0</v>
      </c>
      <c r="BD31">
        <f t="shared" si="40"/>
        <v>0</v>
      </c>
      <c r="BE31">
        <f t="shared" si="40"/>
        <v>0</v>
      </c>
      <c r="BF31">
        <f t="shared" si="40"/>
        <v>0</v>
      </c>
      <c r="BG31">
        <f t="shared" si="40"/>
        <v>0</v>
      </c>
      <c r="BH31">
        <f t="shared" si="40"/>
        <v>0</v>
      </c>
      <c r="BI31">
        <f t="shared" si="40"/>
        <v>0</v>
      </c>
      <c r="BJ31">
        <f t="shared" si="40"/>
        <v>0</v>
      </c>
      <c r="BK31">
        <f t="shared" si="40"/>
        <v>0</v>
      </c>
      <c r="BL31">
        <f t="shared" si="40"/>
        <v>0</v>
      </c>
      <c r="BM31">
        <f t="shared" si="40"/>
        <v>0</v>
      </c>
      <c r="BN31">
        <f t="shared" si="40"/>
        <v>0</v>
      </c>
    </row>
    <row r="32" spans="1:67" ht="20.100000000000001" hidden="1" customHeight="1">
      <c r="A32" s="14" t="str">
        <f t="shared" si="34"/>
        <v/>
      </c>
      <c r="B32" s="166" t="str">
        <f t="shared" si="35"/>
        <v/>
      </c>
      <c r="C32" s="167" t="str">
        <f t="shared" si="36"/>
        <v/>
      </c>
      <c r="D32" s="176"/>
      <c r="E32" s="35"/>
      <c r="F32" s="36"/>
      <c r="G32" s="35"/>
      <c r="H32" s="35"/>
      <c r="I32" s="35"/>
      <c r="J32" s="35"/>
      <c r="K32" s="77" t="str">
        <f t="shared" si="11"/>
        <v/>
      </c>
      <c r="L32" s="76" t="str">
        <f t="shared" si="39"/>
        <v/>
      </c>
      <c r="M32" s="17" t="str">
        <f t="shared" si="0"/>
        <v/>
      </c>
      <c r="N32" s="17" t="str">
        <f t="shared" si="1"/>
        <v>999:99.99</v>
      </c>
      <c r="P32" s="16" t="str">
        <f t="shared" si="33"/>
        <v/>
      </c>
      <c r="Q32" s="16" t="str">
        <f t="shared" si="13"/>
        <v/>
      </c>
      <c r="R32" s="16" t="str">
        <f t="shared" si="14"/>
        <v/>
      </c>
      <c r="S32" s="16" t="str">
        <f t="shared" si="15"/>
        <v/>
      </c>
      <c r="T32" s="16"/>
      <c r="U32" s="16">
        <f t="shared" si="17"/>
        <v>0</v>
      </c>
      <c r="V32" s="16">
        <f t="shared" si="18"/>
        <v>0</v>
      </c>
      <c r="W32" s="16">
        <f t="shared" si="19"/>
        <v>0</v>
      </c>
      <c r="X32" s="16">
        <f t="shared" si="20"/>
        <v>0</v>
      </c>
      <c r="Y32" s="16">
        <f t="shared" si="21"/>
        <v>0</v>
      </c>
      <c r="Z32" s="16">
        <f t="shared" si="22"/>
        <v>0</v>
      </c>
      <c r="AA32" s="16">
        <f t="shared" si="23"/>
        <v>0</v>
      </c>
      <c r="AB32" s="16">
        <f t="shared" si="24"/>
        <v>0</v>
      </c>
      <c r="AC32" s="16">
        <f t="shared" si="25"/>
        <v>0</v>
      </c>
      <c r="AD32" s="34" t="str">
        <f t="shared" si="2"/>
        <v/>
      </c>
      <c r="AE32" s="34" t="str">
        <f t="shared" si="3"/>
        <v/>
      </c>
      <c r="AF32" s="34" t="str">
        <f t="shared" si="4"/>
        <v/>
      </c>
      <c r="AG32" s="34" t="str">
        <f t="shared" si="5"/>
        <v/>
      </c>
      <c r="AH32" s="34">
        <f t="shared" si="26"/>
        <v>0</v>
      </c>
      <c r="AI32" s="34">
        <f t="shared" si="27"/>
        <v>0</v>
      </c>
      <c r="AJ32" s="34">
        <f t="shared" si="28"/>
        <v>0</v>
      </c>
      <c r="AK32" s="34">
        <f t="shared" si="29"/>
        <v>0</v>
      </c>
      <c r="AL32" s="34">
        <f t="shared" si="6"/>
        <v>0</v>
      </c>
      <c r="AM32" s="34" t="str">
        <f t="shared" si="30"/>
        <v/>
      </c>
      <c r="AN32" s="16">
        <f t="shared" si="31"/>
        <v>0</v>
      </c>
      <c r="AO32" s="16" t="str">
        <f t="shared" si="7"/>
        <v/>
      </c>
      <c r="AP32" s="16" t="str">
        <f t="shared" si="8"/>
        <v/>
      </c>
      <c r="AQ32" s="16" t="str">
        <f t="shared" si="9"/>
        <v/>
      </c>
      <c r="AR32" s="16" t="str">
        <f t="shared" si="10"/>
        <v/>
      </c>
      <c r="AX32">
        <v>26</v>
      </c>
      <c r="AY32" t="str">
        <f>IF(ISERROR(VLOOKUP($AX32,個人申込書!$Z$5:$AE$147,2,0)),"",VLOOKUP($AX32,個人申込書!$Z$5:$AE$147,2,0))</f>
        <v/>
      </c>
      <c r="AZ32" t="str">
        <f>IF(AY32="","",VLOOKUP($AX32,個人申込書!$Z$6:$AF$127,6,0))</f>
        <v/>
      </c>
      <c r="BA32" t="str">
        <f>IF(AY32="","",VLOOKUP($AX32,個人申込書!$Z$6:$AF$127,7,0))</f>
        <v/>
      </c>
      <c r="BB32">
        <v>26</v>
      </c>
      <c r="BC32">
        <f t="shared" si="40"/>
        <v>0</v>
      </c>
      <c r="BD32">
        <f t="shared" si="40"/>
        <v>0</v>
      </c>
      <c r="BE32">
        <f t="shared" si="40"/>
        <v>0</v>
      </c>
      <c r="BF32">
        <f t="shared" si="40"/>
        <v>0</v>
      </c>
      <c r="BG32">
        <f t="shared" si="40"/>
        <v>0</v>
      </c>
      <c r="BH32">
        <f t="shared" si="40"/>
        <v>0</v>
      </c>
      <c r="BI32">
        <f t="shared" si="40"/>
        <v>0</v>
      </c>
      <c r="BJ32">
        <f t="shared" si="40"/>
        <v>0</v>
      </c>
      <c r="BK32">
        <f t="shared" si="40"/>
        <v>0</v>
      </c>
      <c r="BL32">
        <f t="shared" si="40"/>
        <v>0</v>
      </c>
      <c r="BM32">
        <f t="shared" si="40"/>
        <v>0</v>
      </c>
      <c r="BN32">
        <f t="shared" si="40"/>
        <v>0</v>
      </c>
    </row>
    <row r="33" spans="1:66" ht="20.100000000000001" hidden="1" customHeight="1">
      <c r="A33" s="14" t="str">
        <f t="shared" si="34"/>
        <v/>
      </c>
      <c r="B33" s="166" t="str">
        <f t="shared" si="35"/>
        <v/>
      </c>
      <c r="C33" s="167" t="str">
        <f t="shared" si="36"/>
        <v/>
      </c>
      <c r="D33" s="176"/>
      <c r="E33" s="35"/>
      <c r="F33" s="36"/>
      <c r="G33" s="35"/>
      <c r="H33" s="35"/>
      <c r="I33" s="35"/>
      <c r="J33" s="35"/>
      <c r="K33" s="77" t="str">
        <f t="shared" si="11"/>
        <v/>
      </c>
      <c r="L33" s="76" t="str">
        <f t="shared" si="39"/>
        <v/>
      </c>
      <c r="M33" s="17" t="str">
        <f t="shared" si="0"/>
        <v/>
      </c>
      <c r="N33" s="17" t="str">
        <f t="shared" si="1"/>
        <v>999:99.99</v>
      </c>
      <c r="P33" s="16" t="str">
        <f t="shared" si="33"/>
        <v/>
      </c>
      <c r="Q33" s="16" t="str">
        <f t="shared" si="13"/>
        <v/>
      </c>
      <c r="R33" s="16" t="str">
        <f t="shared" si="14"/>
        <v/>
      </c>
      <c r="S33" s="16" t="str">
        <f t="shared" si="15"/>
        <v/>
      </c>
      <c r="T33" s="16"/>
      <c r="U33" s="16">
        <f t="shared" si="17"/>
        <v>0</v>
      </c>
      <c r="V33" s="16">
        <f t="shared" si="18"/>
        <v>0</v>
      </c>
      <c r="W33" s="16">
        <f t="shared" si="19"/>
        <v>0</v>
      </c>
      <c r="X33" s="16">
        <f t="shared" si="20"/>
        <v>0</v>
      </c>
      <c r="Y33" s="16">
        <f t="shared" si="21"/>
        <v>0</v>
      </c>
      <c r="Z33" s="16">
        <f t="shared" si="22"/>
        <v>0</v>
      </c>
      <c r="AA33" s="16">
        <f t="shared" si="23"/>
        <v>0</v>
      </c>
      <c r="AB33" s="16">
        <f t="shared" si="24"/>
        <v>0</v>
      </c>
      <c r="AC33" s="16">
        <f t="shared" si="25"/>
        <v>0</v>
      </c>
      <c r="AD33" s="34" t="str">
        <f t="shared" si="2"/>
        <v/>
      </c>
      <c r="AE33" s="34" t="str">
        <f t="shared" si="3"/>
        <v/>
      </c>
      <c r="AF33" s="34" t="str">
        <f t="shared" si="4"/>
        <v/>
      </c>
      <c r="AG33" s="34" t="str">
        <f t="shared" si="5"/>
        <v/>
      </c>
      <c r="AH33" s="34">
        <f t="shared" si="26"/>
        <v>0</v>
      </c>
      <c r="AI33" s="34">
        <f t="shared" si="27"/>
        <v>0</v>
      </c>
      <c r="AJ33" s="34">
        <f t="shared" si="28"/>
        <v>0</v>
      </c>
      <c r="AK33" s="34">
        <f t="shared" si="29"/>
        <v>0</v>
      </c>
      <c r="AL33" s="34">
        <f t="shared" si="6"/>
        <v>0</v>
      </c>
      <c r="AM33" s="34" t="str">
        <f t="shared" si="30"/>
        <v/>
      </c>
      <c r="AN33" s="16">
        <f t="shared" si="31"/>
        <v>0</v>
      </c>
      <c r="AO33" s="16" t="str">
        <f t="shared" si="7"/>
        <v/>
      </c>
      <c r="AP33" s="16" t="str">
        <f t="shared" si="8"/>
        <v/>
      </c>
      <c r="AQ33" s="16" t="str">
        <f t="shared" si="9"/>
        <v/>
      </c>
      <c r="AR33" s="16" t="str">
        <f t="shared" si="10"/>
        <v/>
      </c>
      <c r="AX33">
        <v>27</v>
      </c>
      <c r="AY33" t="str">
        <f>IF(ISERROR(VLOOKUP($AX33,個人申込書!$Z$5:$AE$147,2,0)),"",VLOOKUP($AX33,個人申込書!$Z$5:$AE$147,2,0))</f>
        <v/>
      </c>
      <c r="AZ33" t="str">
        <f>IF(AY33="","",VLOOKUP($AX33,個人申込書!$Z$6:$AF$127,6,0))</f>
        <v/>
      </c>
      <c r="BA33" t="str">
        <f>IF(AY33="","",VLOOKUP($AX33,個人申込書!$Z$6:$AF$127,7,0))</f>
        <v/>
      </c>
      <c r="BB33">
        <v>27</v>
      </c>
      <c r="BC33">
        <f t="shared" si="40"/>
        <v>0</v>
      </c>
      <c r="BD33">
        <f t="shared" si="40"/>
        <v>0</v>
      </c>
      <c r="BE33">
        <f t="shared" si="40"/>
        <v>0</v>
      </c>
      <c r="BF33">
        <f t="shared" si="40"/>
        <v>0</v>
      </c>
      <c r="BG33">
        <f t="shared" si="40"/>
        <v>0</v>
      </c>
      <c r="BH33">
        <f t="shared" si="40"/>
        <v>0</v>
      </c>
      <c r="BI33">
        <f t="shared" si="40"/>
        <v>0</v>
      </c>
      <c r="BJ33">
        <f t="shared" si="40"/>
        <v>0</v>
      </c>
      <c r="BK33">
        <f t="shared" si="40"/>
        <v>0</v>
      </c>
      <c r="BL33">
        <f t="shared" si="40"/>
        <v>0</v>
      </c>
      <c r="BM33">
        <f t="shared" si="40"/>
        <v>0</v>
      </c>
      <c r="BN33">
        <f t="shared" si="40"/>
        <v>0</v>
      </c>
    </row>
    <row r="34" spans="1:66" ht="20.100000000000001" hidden="1" customHeight="1">
      <c r="A34" s="14" t="str">
        <f t="shared" si="34"/>
        <v/>
      </c>
      <c r="B34" s="166" t="str">
        <f t="shared" si="35"/>
        <v/>
      </c>
      <c r="C34" s="167" t="str">
        <f t="shared" si="36"/>
        <v/>
      </c>
      <c r="D34" s="176"/>
      <c r="E34" s="35"/>
      <c r="F34" s="36"/>
      <c r="G34" s="35"/>
      <c r="H34" s="35"/>
      <c r="I34" s="35"/>
      <c r="J34" s="35"/>
      <c r="K34" s="77" t="str">
        <f t="shared" si="11"/>
        <v/>
      </c>
      <c r="L34" s="76" t="str">
        <f t="shared" si="39"/>
        <v/>
      </c>
      <c r="M34" s="17" t="str">
        <f t="shared" si="0"/>
        <v/>
      </c>
      <c r="N34" s="17" t="str">
        <f t="shared" si="1"/>
        <v>999:99.99</v>
      </c>
      <c r="P34" s="16" t="str">
        <f t="shared" si="33"/>
        <v/>
      </c>
      <c r="Q34" s="16" t="str">
        <f t="shared" si="13"/>
        <v/>
      </c>
      <c r="R34" s="16" t="str">
        <f t="shared" si="14"/>
        <v/>
      </c>
      <c r="S34" s="16" t="str">
        <f t="shared" si="15"/>
        <v/>
      </c>
      <c r="T34" s="16"/>
      <c r="U34" s="16">
        <f t="shared" si="17"/>
        <v>0</v>
      </c>
      <c r="V34" s="16">
        <f t="shared" si="18"/>
        <v>0</v>
      </c>
      <c r="W34" s="16">
        <f t="shared" si="19"/>
        <v>0</v>
      </c>
      <c r="X34" s="16">
        <f t="shared" si="20"/>
        <v>0</v>
      </c>
      <c r="Y34" s="16">
        <f t="shared" si="21"/>
        <v>0</v>
      </c>
      <c r="Z34" s="16">
        <f t="shared" si="22"/>
        <v>0</v>
      </c>
      <c r="AA34" s="16">
        <f t="shared" si="23"/>
        <v>0</v>
      </c>
      <c r="AB34" s="16">
        <f t="shared" si="24"/>
        <v>0</v>
      </c>
      <c r="AC34" s="16">
        <f t="shared" si="25"/>
        <v>0</v>
      </c>
      <c r="AD34" s="34" t="str">
        <f t="shared" si="2"/>
        <v/>
      </c>
      <c r="AE34" s="34" t="str">
        <f t="shared" si="3"/>
        <v/>
      </c>
      <c r="AF34" s="34" t="str">
        <f t="shared" si="4"/>
        <v/>
      </c>
      <c r="AG34" s="34" t="str">
        <f t="shared" si="5"/>
        <v/>
      </c>
      <c r="AH34" s="34">
        <f t="shared" si="26"/>
        <v>0</v>
      </c>
      <c r="AI34" s="34">
        <f t="shared" si="27"/>
        <v>0</v>
      </c>
      <c r="AJ34" s="34">
        <f t="shared" si="28"/>
        <v>0</v>
      </c>
      <c r="AK34" s="34">
        <f t="shared" si="29"/>
        <v>0</v>
      </c>
      <c r="AL34" s="34">
        <f t="shared" si="6"/>
        <v>0</v>
      </c>
      <c r="AM34" s="34" t="str">
        <f t="shared" si="30"/>
        <v/>
      </c>
      <c r="AN34" s="16">
        <f t="shared" si="31"/>
        <v>0</v>
      </c>
      <c r="AO34" s="16" t="str">
        <f t="shared" si="7"/>
        <v/>
      </c>
      <c r="AP34" s="16" t="str">
        <f t="shared" si="8"/>
        <v/>
      </c>
      <c r="AQ34" s="16" t="str">
        <f t="shared" si="9"/>
        <v/>
      </c>
      <c r="AR34" s="16" t="str">
        <f t="shared" si="10"/>
        <v/>
      </c>
      <c r="AX34">
        <v>28</v>
      </c>
      <c r="AY34" t="str">
        <f>IF(ISERROR(VLOOKUP($AX34,個人申込書!$Z$5:$AE$147,2,0)),"",VLOOKUP($AX34,個人申込書!$Z$5:$AE$147,2,0))</f>
        <v/>
      </c>
      <c r="AZ34" t="str">
        <f>IF(AY34="","",VLOOKUP($AX34,個人申込書!$Z$6:$AF$127,6,0))</f>
        <v/>
      </c>
      <c r="BA34" t="str">
        <f>IF(AY34="","",VLOOKUP($AX34,個人申込書!$Z$6:$AF$127,7,0))</f>
        <v/>
      </c>
      <c r="BB34">
        <v>28</v>
      </c>
      <c r="BC34">
        <f t="shared" si="40"/>
        <v>0</v>
      </c>
      <c r="BD34">
        <f t="shared" si="40"/>
        <v>0</v>
      </c>
      <c r="BE34">
        <f t="shared" si="40"/>
        <v>0</v>
      </c>
      <c r="BF34">
        <f t="shared" si="40"/>
        <v>0</v>
      </c>
      <c r="BG34">
        <f t="shared" si="40"/>
        <v>0</v>
      </c>
      <c r="BH34">
        <f t="shared" si="40"/>
        <v>0</v>
      </c>
      <c r="BI34">
        <f t="shared" si="40"/>
        <v>0</v>
      </c>
      <c r="BJ34">
        <f t="shared" si="40"/>
        <v>0</v>
      </c>
      <c r="BK34">
        <f t="shared" si="40"/>
        <v>0</v>
      </c>
      <c r="BL34">
        <f t="shared" si="40"/>
        <v>0</v>
      </c>
      <c r="BM34">
        <f t="shared" si="40"/>
        <v>0</v>
      </c>
      <c r="BN34">
        <f t="shared" si="40"/>
        <v>0</v>
      </c>
    </row>
    <row r="35" spans="1:66" ht="20.100000000000001" hidden="1" customHeight="1">
      <c r="A35" s="14" t="str">
        <f t="shared" si="34"/>
        <v/>
      </c>
      <c r="B35" s="166" t="str">
        <f t="shared" si="35"/>
        <v/>
      </c>
      <c r="C35" s="167" t="str">
        <f t="shared" si="36"/>
        <v/>
      </c>
      <c r="D35" s="176"/>
      <c r="E35" s="35"/>
      <c r="F35" s="36"/>
      <c r="G35" s="35"/>
      <c r="H35" s="35"/>
      <c r="I35" s="35"/>
      <c r="J35" s="35"/>
      <c r="K35" s="77" t="str">
        <f t="shared" si="11"/>
        <v/>
      </c>
      <c r="L35" s="76" t="str">
        <f t="shared" si="39"/>
        <v/>
      </c>
      <c r="M35" s="17" t="str">
        <f t="shared" si="0"/>
        <v/>
      </c>
      <c r="N35" s="17" t="str">
        <f t="shared" si="1"/>
        <v>999:99.99</v>
      </c>
      <c r="P35" s="16" t="str">
        <f t="shared" si="33"/>
        <v/>
      </c>
      <c r="Q35" s="16" t="str">
        <f t="shared" si="13"/>
        <v/>
      </c>
      <c r="R35" s="16" t="str">
        <f t="shared" si="14"/>
        <v/>
      </c>
      <c r="S35" s="16" t="str">
        <f t="shared" si="15"/>
        <v/>
      </c>
      <c r="T35" s="16"/>
      <c r="U35" s="16">
        <f t="shared" si="17"/>
        <v>0</v>
      </c>
      <c r="V35" s="16">
        <f t="shared" si="18"/>
        <v>0</v>
      </c>
      <c r="W35" s="16">
        <f t="shared" si="19"/>
        <v>0</v>
      </c>
      <c r="X35" s="16">
        <f t="shared" si="20"/>
        <v>0</v>
      </c>
      <c r="Y35" s="16">
        <f t="shared" si="21"/>
        <v>0</v>
      </c>
      <c r="Z35" s="16">
        <f t="shared" si="22"/>
        <v>0</v>
      </c>
      <c r="AA35" s="16">
        <f t="shared" si="23"/>
        <v>0</v>
      </c>
      <c r="AB35" s="16">
        <f t="shared" si="24"/>
        <v>0</v>
      </c>
      <c r="AC35" s="16">
        <f t="shared" si="25"/>
        <v>0</v>
      </c>
      <c r="AD35" s="34" t="str">
        <f t="shared" si="2"/>
        <v/>
      </c>
      <c r="AE35" s="34" t="str">
        <f t="shared" si="3"/>
        <v/>
      </c>
      <c r="AF35" s="34" t="str">
        <f t="shared" si="4"/>
        <v/>
      </c>
      <c r="AG35" s="34" t="str">
        <f t="shared" si="5"/>
        <v/>
      </c>
      <c r="AH35" s="34">
        <f t="shared" si="26"/>
        <v>0</v>
      </c>
      <c r="AI35" s="34">
        <f t="shared" si="27"/>
        <v>0</v>
      </c>
      <c r="AJ35" s="34">
        <f t="shared" si="28"/>
        <v>0</v>
      </c>
      <c r="AK35" s="34">
        <f t="shared" si="29"/>
        <v>0</v>
      </c>
      <c r="AL35" s="34">
        <f t="shared" si="6"/>
        <v>0</v>
      </c>
      <c r="AM35" s="34" t="str">
        <f t="shared" si="30"/>
        <v/>
      </c>
      <c r="AN35" s="16">
        <f t="shared" si="31"/>
        <v>0</v>
      </c>
      <c r="AO35" s="16" t="str">
        <f t="shared" si="7"/>
        <v/>
      </c>
      <c r="AP35" s="16" t="str">
        <f t="shared" si="8"/>
        <v/>
      </c>
      <c r="AQ35" s="16" t="str">
        <f t="shared" si="9"/>
        <v/>
      </c>
      <c r="AR35" s="16" t="str">
        <f t="shared" si="10"/>
        <v/>
      </c>
      <c r="AS35" s="15"/>
      <c r="AT35" s="15"/>
      <c r="AX35">
        <v>29</v>
      </c>
      <c r="AY35" t="str">
        <f>IF(ISERROR(VLOOKUP($AX35,個人申込書!$Z$5:$AE$147,2,0)),"",VLOOKUP($AX35,個人申込書!$Z$5:$AE$147,2,0))</f>
        <v/>
      </c>
      <c r="AZ35" t="str">
        <f>IF(AY35="","",VLOOKUP($AX35,個人申込書!$Z$6:$AF$127,6,0))</f>
        <v/>
      </c>
      <c r="BA35" t="str">
        <f>IF(AY35="","",VLOOKUP($AX35,個人申込書!$Z$6:$AF$127,7,0))</f>
        <v/>
      </c>
      <c r="BB35">
        <v>29</v>
      </c>
      <c r="BC35">
        <f t="shared" si="40"/>
        <v>0</v>
      </c>
      <c r="BD35">
        <f t="shared" si="40"/>
        <v>0</v>
      </c>
      <c r="BE35">
        <f t="shared" si="40"/>
        <v>0</v>
      </c>
      <c r="BF35">
        <f t="shared" si="40"/>
        <v>0</v>
      </c>
      <c r="BG35">
        <f t="shared" si="40"/>
        <v>0</v>
      </c>
      <c r="BH35">
        <f t="shared" si="40"/>
        <v>0</v>
      </c>
      <c r="BI35">
        <f t="shared" si="40"/>
        <v>0</v>
      </c>
      <c r="BJ35">
        <f t="shared" si="40"/>
        <v>0</v>
      </c>
      <c r="BK35">
        <f t="shared" si="40"/>
        <v>0</v>
      </c>
      <c r="BL35">
        <f t="shared" si="40"/>
        <v>0</v>
      </c>
      <c r="BM35">
        <f t="shared" si="40"/>
        <v>0</v>
      </c>
      <c r="BN35">
        <f t="shared" si="40"/>
        <v>0</v>
      </c>
    </row>
    <row r="36" spans="1:66" ht="20.100000000000001" hidden="1" customHeight="1">
      <c r="A36" s="14" t="str">
        <f t="shared" si="34"/>
        <v/>
      </c>
      <c r="B36" s="166" t="str">
        <f t="shared" si="35"/>
        <v/>
      </c>
      <c r="C36" s="167" t="str">
        <f t="shared" si="36"/>
        <v/>
      </c>
      <c r="D36" s="176"/>
      <c r="E36" s="35"/>
      <c r="F36" s="36"/>
      <c r="G36" s="35"/>
      <c r="H36" s="35"/>
      <c r="I36" s="35"/>
      <c r="J36" s="35"/>
      <c r="K36" s="77" t="str">
        <f t="shared" si="11"/>
        <v/>
      </c>
      <c r="L36" s="76" t="str">
        <f t="shared" si="39"/>
        <v/>
      </c>
      <c r="M36" s="17" t="str">
        <f t="shared" si="0"/>
        <v/>
      </c>
      <c r="N36" s="17" t="str">
        <f t="shared" si="1"/>
        <v>999:99.99</v>
      </c>
      <c r="P36" s="16" t="str">
        <f t="shared" si="33"/>
        <v/>
      </c>
      <c r="Q36" s="16" t="str">
        <f t="shared" si="13"/>
        <v/>
      </c>
      <c r="R36" s="16" t="str">
        <f t="shared" si="14"/>
        <v/>
      </c>
      <c r="S36" s="16" t="str">
        <f t="shared" si="15"/>
        <v/>
      </c>
      <c r="T36" s="16"/>
      <c r="U36" s="16">
        <f t="shared" si="17"/>
        <v>0</v>
      </c>
      <c r="V36" s="16">
        <f t="shared" si="18"/>
        <v>0</v>
      </c>
      <c r="W36" s="16">
        <f t="shared" si="19"/>
        <v>0</v>
      </c>
      <c r="X36" s="16">
        <f t="shared" si="20"/>
        <v>0</v>
      </c>
      <c r="Y36" s="16">
        <f t="shared" si="21"/>
        <v>0</v>
      </c>
      <c r="Z36" s="16">
        <f t="shared" si="22"/>
        <v>0</v>
      </c>
      <c r="AA36" s="16">
        <f t="shared" si="23"/>
        <v>0</v>
      </c>
      <c r="AB36" s="16">
        <f t="shared" si="24"/>
        <v>0</v>
      </c>
      <c r="AC36" s="16">
        <f t="shared" si="25"/>
        <v>0</v>
      </c>
      <c r="AD36" s="34" t="str">
        <f t="shared" si="2"/>
        <v/>
      </c>
      <c r="AE36" s="34" t="str">
        <f t="shared" si="3"/>
        <v/>
      </c>
      <c r="AF36" s="34" t="str">
        <f t="shared" si="4"/>
        <v/>
      </c>
      <c r="AG36" s="34" t="str">
        <f t="shared" si="5"/>
        <v/>
      </c>
      <c r="AH36" s="34">
        <f t="shared" si="26"/>
        <v>0</v>
      </c>
      <c r="AI36" s="34">
        <f t="shared" si="27"/>
        <v>0</v>
      </c>
      <c r="AJ36" s="34">
        <f t="shared" si="28"/>
        <v>0</v>
      </c>
      <c r="AK36" s="34">
        <f t="shared" si="29"/>
        <v>0</v>
      </c>
      <c r="AL36" s="34">
        <f t="shared" si="6"/>
        <v>0</v>
      </c>
      <c r="AM36" s="34" t="str">
        <f t="shared" si="30"/>
        <v/>
      </c>
      <c r="AN36" s="16">
        <f t="shared" si="31"/>
        <v>0</v>
      </c>
      <c r="AO36" s="16" t="str">
        <f t="shared" si="7"/>
        <v/>
      </c>
      <c r="AP36" s="16" t="str">
        <f t="shared" si="8"/>
        <v/>
      </c>
      <c r="AQ36" s="16" t="str">
        <f t="shared" si="9"/>
        <v/>
      </c>
      <c r="AR36" s="16" t="str">
        <f t="shared" si="10"/>
        <v/>
      </c>
      <c r="AX36">
        <v>30</v>
      </c>
      <c r="AY36" t="str">
        <f>IF(ISERROR(VLOOKUP($AX36,個人申込書!$Z$5:$AE$147,2,0)),"",VLOOKUP($AX36,個人申込書!$Z$5:$AE$147,2,0))</f>
        <v/>
      </c>
      <c r="AZ36" t="str">
        <f>IF(AY36="","",VLOOKUP($AX36,個人申込書!$Z$6:$AF$127,6,0))</f>
        <v/>
      </c>
      <c r="BA36" t="str">
        <f>IF(AY36="","",VLOOKUP($AX36,個人申込書!$Z$6:$AF$127,7,0))</f>
        <v/>
      </c>
      <c r="BB36">
        <v>30</v>
      </c>
      <c r="BC36">
        <f t="shared" si="40"/>
        <v>0</v>
      </c>
      <c r="BD36">
        <f t="shared" si="40"/>
        <v>0</v>
      </c>
      <c r="BE36">
        <f t="shared" si="40"/>
        <v>0</v>
      </c>
      <c r="BF36">
        <f t="shared" si="40"/>
        <v>0</v>
      </c>
      <c r="BG36">
        <f t="shared" si="40"/>
        <v>0</v>
      </c>
      <c r="BH36">
        <f t="shared" si="40"/>
        <v>0</v>
      </c>
      <c r="BI36">
        <f t="shared" si="40"/>
        <v>0</v>
      </c>
      <c r="BJ36">
        <f t="shared" si="40"/>
        <v>0</v>
      </c>
      <c r="BK36">
        <f t="shared" si="40"/>
        <v>0</v>
      </c>
      <c r="BL36">
        <f t="shared" si="40"/>
        <v>0</v>
      </c>
      <c r="BM36">
        <f t="shared" si="40"/>
        <v>0</v>
      </c>
      <c r="BN36">
        <f t="shared" si="40"/>
        <v>0</v>
      </c>
    </row>
    <row r="37" spans="1:66" s="15" customFormat="1" ht="20.100000000000001" hidden="1" customHeight="1">
      <c r="A37" s="14" t="str">
        <f t="shared" si="34"/>
        <v/>
      </c>
      <c r="B37" s="166" t="str">
        <f t="shared" si="35"/>
        <v/>
      </c>
      <c r="C37" s="167" t="str">
        <f t="shared" si="36"/>
        <v/>
      </c>
      <c r="D37" s="176"/>
      <c r="E37" s="35"/>
      <c r="F37" s="36"/>
      <c r="G37" s="35"/>
      <c r="H37" s="35"/>
      <c r="I37" s="35"/>
      <c r="J37" s="35"/>
      <c r="K37" s="77" t="str">
        <f t="shared" si="11"/>
        <v/>
      </c>
      <c r="L37" s="76" t="str">
        <f t="shared" si="39"/>
        <v/>
      </c>
      <c r="M37" s="17" t="str">
        <f t="shared" si="0"/>
        <v/>
      </c>
      <c r="N37" s="17" t="str">
        <f t="shared" si="1"/>
        <v>999:99.99</v>
      </c>
      <c r="P37" s="16" t="str">
        <f t="shared" si="33"/>
        <v/>
      </c>
      <c r="Q37" s="16" t="str">
        <f t="shared" si="13"/>
        <v/>
      </c>
      <c r="R37" s="16" t="str">
        <f t="shared" si="14"/>
        <v/>
      </c>
      <c r="S37" s="16" t="str">
        <f t="shared" si="15"/>
        <v/>
      </c>
      <c r="T37" s="16"/>
      <c r="U37" s="16">
        <f t="shared" si="17"/>
        <v>0</v>
      </c>
      <c r="V37" s="16">
        <f t="shared" si="18"/>
        <v>0</v>
      </c>
      <c r="W37" s="16">
        <f t="shared" si="19"/>
        <v>0</v>
      </c>
      <c r="X37" s="16">
        <f t="shared" si="20"/>
        <v>0</v>
      </c>
      <c r="Y37" s="16">
        <f t="shared" si="21"/>
        <v>0</v>
      </c>
      <c r="Z37" s="16">
        <f t="shared" si="22"/>
        <v>0</v>
      </c>
      <c r="AA37" s="16">
        <f t="shared" si="23"/>
        <v>0</v>
      </c>
      <c r="AB37" s="16">
        <f t="shared" si="24"/>
        <v>0</v>
      </c>
      <c r="AC37" s="16">
        <f t="shared" si="25"/>
        <v>0</v>
      </c>
      <c r="AD37" s="34" t="str">
        <f t="shared" si="2"/>
        <v/>
      </c>
      <c r="AE37" s="34" t="str">
        <f t="shared" si="3"/>
        <v/>
      </c>
      <c r="AF37" s="34" t="str">
        <f t="shared" si="4"/>
        <v/>
      </c>
      <c r="AG37" s="34" t="str">
        <f t="shared" si="5"/>
        <v/>
      </c>
      <c r="AH37" s="34">
        <f t="shared" si="26"/>
        <v>0</v>
      </c>
      <c r="AI37" s="34">
        <f t="shared" si="27"/>
        <v>0</v>
      </c>
      <c r="AJ37" s="34">
        <f t="shared" si="28"/>
        <v>0</v>
      </c>
      <c r="AK37" s="34">
        <f t="shared" si="29"/>
        <v>0</v>
      </c>
      <c r="AL37" s="34">
        <f t="shared" si="6"/>
        <v>0</v>
      </c>
      <c r="AM37" s="34" t="str">
        <f t="shared" si="30"/>
        <v/>
      </c>
      <c r="AN37" s="16">
        <f t="shared" si="31"/>
        <v>0</v>
      </c>
      <c r="AO37" s="16" t="str">
        <f t="shared" si="7"/>
        <v/>
      </c>
      <c r="AP37" s="16" t="str">
        <f t="shared" si="8"/>
        <v/>
      </c>
      <c r="AQ37" s="16" t="str">
        <f t="shared" si="9"/>
        <v/>
      </c>
      <c r="AR37" s="16" t="str">
        <f t="shared" si="10"/>
        <v/>
      </c>
      <c r="AS37"/>
      <c r="AT37"/>
      <c r="AX37">
        <v>31</v>
      </c>
      <c r="AY37" t="str">
        <f>IF(ISERROR(VLOOKUP($AX37,個人申込書!$Z$5:$AE$147,2,0)),"",VLOOKUP($AX37,個人申込書!$Z$5:$AE$147,2,0))</f>
        <v/>
      </c>
      <c r="AZ37" t="str">
        <f>IF(AY37="","",VLOOKUP($AX37,個人申込書!$Z$6:$AF$127,6,0))</f>
        <v/>
      </c>
      <c r="BA37" t="str">
        <f>IF(AY37="","",VLOOKUP($AX37,個人申込書!$Z$6:$AF$127,7,0))</f>
        <v/>
      </c>
      <c r="BB37">
        <v>31</v>
      </c>
      <c r="BC37">
        <f t="shared" ref="BC37:BN46" si="41">COUNTIF($AD$6:$AG$65,BC$5&amp;$AY37)</f>
        <v>0</v>
      </c>
      <c r="BD37">
        <f t="shared" si="41"/>
        <v>0</v>
      </c>
      <c r="BE37">
        <f t="shared" si="41"/>
        <v>0</v>
      </c>
      <c r="BF37">
        <f t="shared" si="41"/>
        <v>0</v>
      </c>
      <c r="BG37">
        <f t="shared" si="41"/>
        <v>0</v>
      </c>
      <c r="BH37">
        <f t="shared" si="41"/>
        <v>0</v>
      </c>
      <c r="BI37">
        <f t="shared" si="41"/>
        <v>0</v>
      </c>
      <c r="BJ37">
        <f t="shared" si="41"/>
        <v>0</v>
      </c>
      <c r="BK37">
        <f t="shared" si="41"/>
        <v>0</v>
      </c>
      <c r="BL37">
        <f t="shared" si="41"/>
        <v>0</v>
      </c>
      <c r="BM37">
        <f t="shared" si="41"/>
        <v>0</v>
      </c>
      <c r="BN37">
        <f t="shared" si="41"/>
        <v>0</v>
      </c>
    </row>
    <row r="38" spans="1:66" ht="20.100000000000001" hidden="1" customHeight="1">
      <c r="A38" s="14" t="str">
        <f t="shared" si="34"/>
        <v/>
      </c>
      <c r="B38" s="166" t="str">
        <f t="shared" ref="B38:B65" si="42">IF(E38="","",IF(Y38=0,"男子",IF(Y38=5,"女子",IF(Y38=9,"混合","？？"))))</f>
        <v/>
      </c>
      <c r="C38" s="167" t="str">
        <f t="shared" ref="C38:C65" si="43">IF(M38="","",IF(M38&lt;120,119,FLOOR(M38,40)))</f>
        <v/>
      </c>
      <c r="D38" s="176"/>
      <c r="E38" s="35"/>
      <c r="F38" s="36"/>
      <c r="G38" s="35"/>
      <c r="H38" s="35"/>
      <c r="I38" s="35"/>
      <c r="J38" s="35"/>
      <c r="K38" s="77" t="str">
        <f t="shared" si="11"/>
        <v/>
      </c>
      <c r="L38" s="76" t="str">
        <f t="shared" si="39"/>
        <v/>
      </c>
      <c r="M38" s="17" t="str">
        <f t="shared" ref="M38:M65" si="44">IF(E38="","",SUM(Z38:AC38))</f>
        <v/>
      </c>
      <c r="N38" s="17" t="str">
        <f t="shared" ref="N38:N65" si="45">IF(F38="","999:99.99"," "&amp;LEFT(RIGHT("        "&amp;TEXT(F38,"0.00"),7),2)&amp;":"&amp;RIGHT(TEXT(F38,"0.00"),5))</f>
        <v>999:99.99</v>
      </c>
      <c r="P38" s="16" t="str">
        <f t="shared" si="33"/>
        <v/>
      </c>
      <c r="Q38" s="16" t="str">
        <f t="shared" si="13"/>
        <v/>
      </c>
      <c r="R38" s="16" t="str">
        <f t="shared" si="14"/>
        <v/>
      </c>
      <c r="S38" s="16" t="str">
        <f t="shared" si="15"/>
        <v/>
      </c>
      <c r="T38" s="16"/>
      <c r="U38" s="16">
        <f t="shared" si="17"/>
        <v>0</v>
      </c>
      <c r="V38" s="16">
        <f t="shared" si="18"/>
        <v>0</v>
      </c>
      <c r="W38" s="16">
        <f t="shared" si="19"/>
        <v>0</v>
      </c>
      <c r="X38" s="16">
        <f t="shared" si="20"/>
        <v>0</v>
      </c>
      <c r="Y38" s="16">
        <f t="shared" si="21"/>
        <v>0</v>
      </c>
      <c r="Z38" s="16">
        <f t="shared" si="22"/>
        <v>0</v>
      </c>
      <c r="AA38" s="16">
        <f t="shared" si="23"/>
        <v>0</v>
      </c>
      <c r="AB38" s="16">
        <f t="shared" si="24"/>
        <v>0</v>
      </c>
      <c r="AC38" s="16">
        <f t="shared" si="25"/>
        <v>0</v>
      </c>
      <c r="AD38" s="34" t="str">
        <f t="shared" ref="AD38:AD65" si="46">IF(G38="","",$P38&amp;G38)</f>
        <v/>
      </c>
      <c r="AE38" s="34" t="str">
        <f t="shared" ref="AE38:AE65" si="47">IF(H38="","",$P38&amp;H38)</f>
        <v/>
      </c>
      <c r="AF38" s="34" t="str">
        <f t="shared" ref="AF38:AF65" si="48">IF(I38="","",$P38&amp;I38)</f>
        <v/>
      </c>
      <c r="AG38" s="34" t="str">
        <f t="shared" ref="AG38:AG65" si="49">IF(J38="","",$P38&amp;J38)</f>
        <v/>
      </c>
      <c r="AH38" s="34">
        <f t="shared" si="26"/>
        <v>0</v>
      </c>
      <c r="AI38" s="34">
        <f t="shared" si="27"/>
        <v>0</v>
      </c>
      <c r="AJ38" s="34">
        <f t="shared" si="28"/>
        <v>0</v>
      </c>
      <c r="AK38" s="34">
        <f t="shared" si="29"/>
        <v>0</v>
      </c>
      <c r="AL38" s="34">
        <f t="shared" ref="AL38:AL65" si="50">IF(OR(AH38&gt;1,AI38&gt;1,AJ38&gt;1,AK38&gt;1),1,0)</f>
        <v>0</v>
      </c>
      <c r="AM38" s="34" t="str">
        <f t="shared" si="30"/>
        <v/>
      </c>
      <c r="AN38" s="16">
        <f t="shared" ref="AN38:AN65" si="51">IF(AM38="",0,COUNTIF($AM$6:$AM$65,AM38))</f>
        <v>0</v>
      </c>
      <c r="AO38" s="16" t="str">
        <f t="shared" ref="AO38:AO65" si="52">IF(G38="","",VLOOKUP(G38,$AY$7:$BB$126,4,0))</f>
        <v/>
      </c>
      <c r="AP38" s="16" t="str">
        <f t="shared" ref="AP38:AP65" si="53">IF(H38="","",VLOOKUP(H38,$AY$7:$BB$126,4,0))</f>
        <v/>
      </c>
      <c r="AQ38" s="16" t="str">
        <f t="shared" ref="AQ38:AQ65" si="54">IF(I38="","",VLOOKUP(I38,$AY$7:$BB$126,4,0))</f>
        <v/>
      </c>
      <c r="AR38" s="16" t="str">
        <f t="shared" ref="AR38:AR65" si="55">IF(J38="","",VLOOKUP(J38,$AY$7:$BB$126,4,0))</f>
        <v/>
      </c>
      <c r="AX38">
        <v>32</v>
      </c>
      <c r="AY38" t="str">
        <f>IF(ISERROR(VLOOKUP($AX38,個人申込書!$Z$5:$AE$147,2,0)),"",VLOOKUP($AX38,個人申込書!$Z$5:$AE$147,2,0))</f>
        <v/>
      </c>
      <c r="AZ38" t="str">
        <f>IF(AY38="","",VLOOKUP($AX38,個人申込書!$Z$6:$AF$127,6,0))</f>
        <v/>
      </c>
      <c r="BA38" t="str">
        <f>IF(AY38="","",VLOOKUP($AX38,個人申込書!$Z$6:$AF$127,7,0))</f>
        <v/>
      </c>
      <c r="BB38">
        <v>32</v>
      </c>
      <c r="BC38">
        <f t="shared" si="41"/>
        <v>0</v>
      </c>
      <c r="BD38">
        <f t="shared" si="41"/>
        <v>0</v>
      </c>
      <c r="BE38">
        <f t="shared" si="41"/>
        <v>0</v>
      </c>
      <c r="BF38">
        <f t="shared" si="41"/>
        <v>0</v>
      </c>
      <c r="BG38">
        <f t="shared" si="41"/>
        <v>0</v>
      </c>
      <c r="BH38">
        <f t="shared" si="41"/>
        <v>0</v>
      </c>
      <c r="BI38">
        <f t="shared" si="41"/>
        <v>0</v>
      </c>
      <c r="BJ38">
        <f t="shared" si="41"/>
        <v>0</v>
      </c>
      <c r="BK38">
        <f t="shared" si="41"/>
        <v>0</v>
      </c>
      <c r="BL38">
        <f t="shared" si="41"/>
        <v>0</v>
      </c>
      <c r="BM38">
        <f t="shared" si="41"/>
        <v>0</v>
      </c>
      <c r="BN38">
        <f t="shared" si="41"/>
        <v>0</v>
      </c>
    </row>
    <row r="39" spans="1:66" ht="20.100000000000001" hidden="1" customHeight="1">
      <c r="A39" s="14" t="str">
        <f t="shared" si="34"/>
        <v/>
      </c>
      <c r="B39" s="166" t="str">
        <f t="shared" si="42"/>
        <v/>
      </c>
      <c r="C39" s="167" t="str">
        <f t="shared" si="43"/>
        <v/>
      </c>
      <c r="D39" s="176"/>
      <c r="E39" s="35"/>
      <c r="F39" s="36"/>
      <c r="G39" s="35"/>
      <c r="H39" s="35"/>
      <c r="I39" s="35"/>
      <c r="J39" s="35"/>
      <c r="K39" s="77" t="str">
        <f t="shared" si="11"/>
        <v/>
      </c>
      <c r="L39" s="76" t="str">
        <f t="shared" si="39"/>
        <v/>
      </c>
      <c r="M39" s="17" t="str">
        <f t="shared" si="44"/>
        <v/>
      </c>
      <c r="N39" s="17" t="str">
        <f t="shared" si="45"/>
        <v>999:99.99</v>
      </c>
      <c r="P39" s="16" t="str">
        <f t="shared" si="33"/>
        <v/>
      </c>
      <c r="Q39" s="16" t="str">
        <f t="shared" si="13"/>
        <v/>
      </c>
      <c r="R39" s="16" t="str">
        <f t="shared" si="14"/>
        <v/>
      </c>
      <c r="S39" s="16" t="str">
        <f t="shared" si="15"/>
        <v/>
      </c>
      <c r="T39" s="16"/>
      <c r="U39" s="16">
        <f t="shared" si="17"/>
        <v>0</v>
      </c>
      <c r="V39" s="16">
        <f t="shared" si="18"/>
        <v>0</v>
      </c>
      <c r="W39" s="16">
        <f t="shared" si="19"/>
        <v>0</v>
      </c>
      <c r="X39" s="16">
        <f t="shared" si="20"/>
        <v>0</v>
      </c>
      <c r="Y39" s="16">
        <f t="shared" si="21"/>
        <v>0</v>
      </c>
      <c r="Z39" s="16">
        <f t="shared" si="22"/>
        <v>0</v>
      </c>
      <c r="AA39" s="16">
        <f t="shared" si="23"/>
        <v>0</v>
      </c>
      <c r="AB39" s="16">
        <f t="shared" si="24"/>
        <v>0</v>
      </c>
      <c r="AC39" s="16">
        <f t="shared" si="25"/>
        <v>0</v>
      </c>
      <c r="AD39" s="34" t="str">
        <f t="shared" si="46"/>
        <v/>
      </c>
      <c r="AE39" s="34" t="str">
        <f t="shared" si="47"/>
        <v/>
      </c>
      <c r="AF39" s="34" t="str">
        <f t="shared" si="48"/>
        <v/>
      </c>
      <c r="AG39" s="34" t="str">
        <f t="shared" si="49"/>
        <v/>
      </c>
      <c r="AH39" s="34">
        <f t="shared" si="26"/>
        <v>0</v>
      </c>
      <c r="AI39" s="34">
        <f t="shared" si="27"/>
        <v>0</v>
      </c>
      <c r="AJ39" s="34">
        <f t="shared" si="28"/>
        <v>0</v>
      </c>
      <c r="AK39" s="34">
        <f t="shared" si="29"/>
        <v>0</v>
      </c>
      <c r="AL39" s="34">
        <f t="shared" si="50"/>
        <v>0</v>
      </c>
      <c r="AM39" s="34" t="str">
        <f t="shared" si="30"/>
        <v/>
      </c>
      <c r="AN39" s="16">
        <f t="shared" si="51"/>
        <v>0</v>
      </c>
      <c r="AO39" s="16" t="str">
        <f t="shared" si="52"/>
        <v/>
      </c>
      <c r="AP39" s="16" t="str">
        <f t="shared" si="53"/>
        <v/>
      </c>
      <c r="AQ39" s="16" t="str">
        <f t="shared" si="54"/>
        <v/>
      </c>
      <c r="AR39" s="16" t="str">
        <f t="shared" si="55"/>
        <v/>
      </c>
      <c r="AX39">
        <v>33</v>
      </c>
      <c r="AY39" t="str">
        <f>IF(ISERROR(VLOOKUP($AX39,個人申込書!$Z$5:$AE$147,2,0)),"",VLOOKUP($AX39,個人申込書!$Z$5:$AE$147,2,0))</f>
        <v/>
      </c>
      <c r="AZ39" t="str">
        <f>IF(AY39="","",VLOOKUP($AX39,個人申込書!$Z$6:$AF$127,6,0))</f>
        <v/>
      </c>
      <c r="BA39" t="str">
        <f>IF(AY39="","",VLOOKUP($AX39,個人申込書!$Z$6:$AF$127,7,0))</f>
        <v/>
      </c>
      <c r="BB39">
        <v>33</v>
      </c>
      <c r="BC39">
        <f t="shared" si="41"/>
        <v>0</v>
      </c>
      <c r="BD39">
        <f t="shared" si="41"/>
        <v>0</v>
      </c>
      <c r="BE39">
        <f t="shared" si="41"/>
        <v>0</v>
      </c>
      <c r="BF39">
        <f t="shared" si="41"/>
        <v>0</v>
      </c>
      <c r="BG39">
        <f t="shared" si="41"/>
        <v>0</v>
      </c>
      <c r="BH39">
        <f t="shared" si="41"/>
        <v>0</v>
      </c>
      <c r="BI39">
        <f t="shared" si="41"/>
        <v>0</v>
      </c>
      <c r="BJ39">
        <f t="shared" si="41"/>
        <v>0</v>
      </c>
      <c r="BK39">
        <f t="shared" si="41"/>
        <v>0</v>
      </c>
      <c r="BL39">
        <f t="shared" si="41"/>
        <v>0</v>
      </c>
      <c r="BM39">
        <f t="shared" si="41"/>
        <v>0</v>
      </c>
      <c r="BN39">
        <f t="shared" si="41"/>
        <v>0</v>
      </c>
    </row>
    <row r="40" spans="1:66" ht="20.100000000000001" hidden="1" customHeight="1">
      <c r="A40" s="14" t="str">
        <f t="shared" si="34"/>
        <v/>
      </c>
      <c r="B40" s="166" t="str">
        <f t="shared" si="42"/>
        <v/>
      </c>
      <c r="C40" s="167" t="str">
        <f t="shared" si="43"/>
        <v/>
      </c>
      <c r="D40" s="176"/>
      <c r="E40" s="35"/>
      <c r="F40" s="36"/>
      <c r="G40" s="35"/>
      <c r="H40" s="35"/>
      <c r="I40" s="35"/>
      <c r="J40" s="35"/>
      <c r="K40" s="77" t="str">
        <f t="shared" si="11"/>
        <v/>
      </c>
      <c r="L40" s="76" t="str">
        <f t="shared" si="39"/>
        <v/>
      </c>
      <c r="M40" s="17" t="str">
        <f t="shared" si="44"/>
        <v/>
      </c>
      <c r="N40" s="17" t="str">
        <f t="shared" si="45"/>
        <v>999:99.99</v>
      </c>
      <c r="P40" s="16" t="str">
        <f t="shared" si="33"/>
        <v/>
      </c>
      <c r="Q40" s="16" t="str">
        <f t="shared" si="13"/>
        <v/>
      </c>
      <c r="R40" s="16" t="str">
        <f t="shared" si="14"/>
        <v/>
      </c>
      <c r="S40" s="16" t="str">
        <f t="shared" si="15"/>
        <v/>
      </c>
      <c r="T40" s="16"/>
      <c r="U40" s="16">
        <f t="shared" si="17"/>
        <v>0</v>
      </c>
      <c r="V40" s="16">
        <f t="shared" si="18"/>
        <v>0</v>
      </c>
      <c r="W40" s="16">
        <f t="shared" si="19"/>
        <v>0</v>
      </c>
      <c r="X40" s="16">
        <f t="shared" si="20"/>
        <v>0</v>
      </c>
      <c r="Y40" s="16">
        <f t="shared" si="21"/>
        <v>0</v>
      </c>
      <c r="Z40" s="16">
        <f t="shared" si="22"/>
        <v>0</v>
      </c>
      <c r="AA40" s="16">
        <f t="shared" si="23"/>
        <v>0</v>
      </c>
      <c r="AB40" s="16">
        <f t="shared" si="24"/>
        <v>0</v>
      </c>
      <c r="AC40" s="16">
        <f t="shared" si="25"/>
        <v>0</v>
      </c>
      <c r="AD40" s="34" t="str">
        <f t="shared" si="46"/>
        <v/>
      </c>
      <c r="AE40" s="34" t="str">
        <f t="shared" si="47"/>
        <v/>
      </c>
      <c r="AF40" s="34" t="str">
        <f t="shared" si="48"/>
        <v/>
      </c>
      <c r="AG40" s="34" t="str">
        <f t="shared" si="49"/>
        <v/>
      </c>
      <c r="AH40" s="34">
        <f t="shared" si="26"/>
        <v>0</v>
      </c>
      <c r="AI40" s="34">
        <f t="shared" si="27"/>
        <v>0</v>
      </c>
      <c r="AJ40" s="34">
        <f t="shared" si="28"/>
        <v>0</v>
      </c>
      <c r="AK40" s="34">
        <f t="shared" si="29"/>
        <v>0</v>
      </c>
      <c r="AL40" s="34">
        <f t="shared" si="50"/>
        <v>0</v>
      </c>
      <c r="AM40" s="34" t="str">
        <f t="shared" si="30"/>
        <v/>
      </c>
      <c r="AN40" s="16">
        <f t="shared" si="51"/>
        <v>0</v>
      </c>
      <c r="AO40" s="16" t="str">
        <f t="shared" si="52"/>
        <v/>
      </c>
      <c r="AP40" s="16" t="str">
        <f t="shared" si="53"/>
        <v/>
      </c>
      <c r="AQ40" s="16" t="str">
        <f t="shared" si="54"/>
        <v/>
      </c>
      <c r="AR40" s="16" t="str">
        <f t="shared" si="55"/>
        <v/>
      </c>
      <c r="AX40">
        <v>34</v>
      </c>
      <c r="AY40" t="str">
        <f>IF(ISERROR(VLOOKUP($AX40,個人申込書!$Z$5:$AE$147,2,0)),"",VLOOKUP($AX40,個人申込書!$Z$5:$AE$147,2,0))</f>
        <v/>
      </c>
      <c r="AZ40" t="str">
        <f>IF(AY40="","",VLOOKUP($AX40,個人申込書!$Z$6:$AF$127,6,0))</f>
        <v/>
      </c>
      <c r="BA40" t="str">
        <f>IF(AY40="","",VLOOKUP($AX40,個人申込書!$Z$6:$AF$127,7,0))</f>
        <v/>
      </c>
      <c r="BB40">
        <v>34</v>
      </c>
      <c r="BC40">
        <f t="shared" si="41"/>
        <v>0</v>
      </c>
      <c r="BD40">
        <f t="shared" si="41"/>
        <v>0</v>
      </c>
      <c r="BE40">
        <f t="shared" si="41"/>
        <v>0</v>
      </c>
      <c r="BF40">
        <f t="shared" si="41"/>
        <v>0</v>
      </c>
      <c r="BG40">
        <f t="shared" si="41"/>
        <v>0</v>
      </c>
      <c r="BH40">
        <f t="shared" si="41"/>
        <v>0</v>
      </c>
      <c r="BI40">
        <f t="shared" si="41"/>
        <v>0</v>
      </c>
      <c r="BJ40">
        <f t="shared" si="41"/>
        <v>0</v>
      </c>
      <c r="BK40">
        <f t="shared" si="41"/>
        <v>0</v>
      </c>
      <c r="BL40">
        <f t="shared" si="41"/>
        <v>0</v>
      </c>
      <c r="BM40">
        <f t="shared" si="41"/>
        <v>0</v>
      </c>
      <c r="BN40">
        <f t="shared" si="41"/>
        <v>0</v>
      </c>
    </row>
    <row r="41" spans="1:66" ht="20.100000000000001" hidden="1" customHeight="1">
      <c r="A41" s="14" t="str">
        <f t="shared" si="34"/>
        <v/>
      </c>
      <c r="B41" s="166" t="str">
        <f t="shared" si="42"/>
        <v/>
      </c>
      <c r="C41" s="167" t="str">
        <f t="shared" si="43"/>
        <v/>
      </c>
      <c r="D41" s="176"/>
      <c r="E41" s="35"/>
      <c r="F41" s="36"/>
      <c r="G41" s="35"/>
      <c r="H41" s="35"/>
      <c r="I41" s="35"/>
      <c r="J41" s="35"/>
      <c r="K41" s="77" t="str">
        <f t="shared" si="11"/>
        <v/>
      </c>
      <c r="L41" s="76" t="str">
        <f t="shared" si="39"/>
        <v/>
      </c>
      <c r="M41" s="17" t="str">
        <f t="shared" si="44"/>
        <v/>
      </c>
      <c r="N41" s="17" t="str">
        <f t="shared" si="45"/>
        <v>999:99.99</v>
      </c>
      <c r="P41" s="16" t="str">
        <f t="shared" si="33"/>
        <v/>
      </c>
      <c r="Q41" s="16" t="str">
        <f t="shared" si="13"/>
        <v/>
      </c>
      <c r="R41" s="16" t="str">
        <f t="shared" si="14"/>
        <v/>
      </c>
      <c r="S41" s="16" t="str">
        <f t="shared" si="15"/>
        <v/>
      </c>
      <c r="T41" s="16"/>
      <c r="U41" s="16">
        <f t="shared" si="17"/>
        <v>0</v>
      </c>
      <c r="V41" s="16">
        <f t="shared" si="18"/>
        <v>0</v>
      </c>
      <c r="W41" s="16">
        <f t="shared" si="19"/>
        <v>0</v>
      </c>
      <c r="X41" s="16">
        <f t="shared" si="20"/>
        <v>0</v>
      </c>
      <c r="Y41" s="16">
        <f t="shared" si="21"/>
        <v>0</v>
      </c>
      <c r="Z41" s="16">
        <f t="shared" si="22"/>
        <v>0</v>
      </c>
      <c r="AA41" s="16">
        <f t="shared" si="23"/>
        <v>0</v>
      </c>
      <c r="AB41" s="16">
        <f t="shared" si="24"/>
        <v>0</v>
      </c>
      <c r="AC41" s="16">
        <f t="shared" si="25"/>
        <v>0</v>
      </c>
      <c r="AD41" s="34" t="str">
        <f t="shared" si="46"/>
        <v/>
      </c>
      <c r="AE41" s="34" t="str">
        <f t="shared" si="47"/>
        <v/>
      </c>
      <c r="AF41" s="34" t="str">
        <f t="shared" si="48"/>
        <v/>
      </c>
      <c r="AG41" s="34" t="str">
        <f t="shared" si="49"/>
        <v/>
      </c>
      <c r="AH41" s="34">
        <f t="shared" si="26"/>
        <v>0</v>
      </c>
      <c r="AI41" s="34">
        <f t="shared" si="27"/>
        <v>0</v>
      </c>
      <c r="AJ41" s="34">
        <f t="shared" si="28"/>
        <v>0</v>
      </c>
      <c r="AK41" s="34">
        <f t="shared" si="29"/>
        <v>0</v>
      </c>
      <c r="AL41" s="34">
        <f t="shared" si="50"/>
        <v>0</v>
      </c>
      <c r="AM41" s="34" t="str">
        <f t="shared" si="30"/>
        <v/>
      </c>
      <c r="AN41" s="16">
        <f t="shared" si="51"/>
        <v>0</v>
      </c>
      <c r="AO41" s="16" t="str">
        <f t="shared" si="52"/>
        <v/>
      </c>
      <c r="AP41" s="16" t="str">
        <f t="shared" si="53"/>
        <v/>
      </c>
      <c r="AQ41" s="16" t="str">
        <f t="shared" si="54"/>
        <v/>
      </c>
      <c r="AR41" s="16" t="str">
        <f t="shared" si="55"/>
        <v/>
      </c>
      <c r="AX41">
        <v>35</v>
      </c>
      <c r="AY41" t="str">
        <f>IF(ISERROR(VLOOKUP($AX41,個人申込書!$Z$5:$AE$147,2,0)),"",VLOOKUP($AX41,個人申込書!$Z$5:$AE$147,2,0))</f>
        <v/>
      </c>
      <c r="AZ41" t="str">
        <f>IF(AY41="","",VLOOKUP($AX41,個人申込書!$Z$6:$AF$127,6,0))</f>
        <v/>
      </c>
      <c r="BA41" t="str">
        <f>IF(AY41="","",VLOOKUP($AX41,個人申込書!$Z$6:$AF$127,7,0))</f>
        <v/>
      </c>
      <c r="BB41">
        <v>35</v>
      </c>
      <c r="BC41">
        <f t="shared" si="41"/>
        <v>0</v>
      </c>
      <c r="BD41">
        <f t="shared" si="41"/>
        <v>0</v>
      </c>
      <c r="BE41">
        <f t="shared" si="41"/>
        <v>0</v>
      </c>
      <c r="BF41">
        <f t="shared" si="41"/>
        <v>0</v>
      </c>
      <c r="BG41">
        <f t="shared" si="41"/>
        <v>0</v>
      </c>
      <c r="BH41">
        <f t="shared" si="41"/>
        <v>0</v>
      </c>
      <c r="BI41">
        <f t="shared" si="41"/>
        <v>0</v>
      </c>
      <c r="BJ41">
        <f t="shared" si="41"/>
        <v>0</v>
      </c>
      <c r="BK41">
        <f t="shared" si="41"/>
        <v>0</v>
      </c>
      <c r="BL41">
        <f t="shared" si="41"/>
        <v>0</v>
      </c>
      <c r="BM41">
        <f t="shared" si="41"/>
        <v>0</v>
      </c>
      <c r="BN41">
        <f t="shared" si="41"/>
        <v>0</v>
      </c>
    </row>
    <row r="42" spans="1:66" ht="20.100000000000001" hidden="1" customHeight="1">
      <c r="A42" s="14" t="str">
        <f t="shared" si="34"/>
        <v/>
      </c>
      <c r="B42" s="166" t="str">
        <f t="shared" si="42"/>
        <v/>
      </c>
      <c r="C42" s="167" t="str">
        <f t="shared" si="43"/>
        <v/>
      </c>
      <c r="D42" s="176"/>
      <c r="E42" s="35"/>
      <c r="F42" s="36"/>
      <c r="G42" s="35"/>
      <c r="H42" s="35"/>
      <c r="I42" s="35"/>
      <c r="J42" s="35"/>
      <c r="K42" s="77" t="str">
        <f t="shared" si="11"/>
        <v/>
      </c>
      <c r="L42" s="76" t="str">
        <f t="shared" si="39"/>
        <v/>
      </c>
      <c r="M42" s="17" t="str">
        <f t="shared" si="44"/>
        <v/>
      </c>
      <c r="N42" s="17" t="str">
        <f t="shared" si="45"/>
        <v>999:99.99</v>
      </c>
      <c r="P42" s="16" t="str">
        <f t="shared" si="33"/>
        <v/>
      </c>
      <c r="Q42" s="16" t="str">
        <f t="shared" si="13"/>
        <v/>
      </c>
      <c r="R42" s="16" t="str">
        <f t="shared" si="14"/>
        <v/>
      </c>
      <c r="S42" s="16" t="str">
        <f t="shared" si="15"/>
        <v/>
      </c>
      <c r="T42" s="16"/>
      <c r="U42" s="16">
        <f t="shared" si="17"/>
        <v>0</v>
      </c>
      <c r="V42" s="16">
        <f t="shared" si="18"/>
        <v>0</v>
      </c>
      <c r="W42" s="16">
        <f t="shared" si="19"/>
        <v>0</v>
      </c>
      <c r="X42" s="16">
        <f t="shared" si="20"/>
        <v>0</v>
      </c>
      <c r="Y42" s="16">
        <f t="shared" si="21"/>
        <v>0</v>
      </c>
      <c r="Z42" s="16">
        <f t="shared" si="22"/>
        <v>0</v>
      </c>
      <c r="AA42" s="16">
        <f t="shared" si="23"/>
        <v>0</v>
      </c>
      <c r="AB42" s="16">
        <f t="shared" si="24"/>
        <v>0</v>
      </c>
      <c r="AC42" s="16">
        <f t="shared" si="25"/>
        <v>0</v>
      </c>
      <c r="AD42" s="34" t="str">
        <f t="shared" si="46"/>
        <v/>
      </c>
      <c r="AE42" s="34" t="str">
        <f t="shared" si="47"/>
        <v/>
      </c>
      <c r="AF42" s="34" t="str">
        <f t="shared" si="48"/>
        <v/>
      </c>
      <c r="AG42" s="34" t="str">
        <f t="shared" si="49"/>
        <v/>
      </c>
      <c r="AH42" s="34">
        <f t="shared" si="26"/>
        <v>0</v>
      </c>
      <c r="AI42" s="34">
        <f t="shared" si="27"/>
        <v>0</v>
      </c>
      <c r="AJ42" s="34">
        <f t="shared" si="28"/>
        <v>0</v>
      </c>
      <c r="AK42" s="34">
        <f t="shared" si="29"/>
        <v>0</v>
      </c>
      <c r="AL42" s="34">
        <f t="shared" si="50"/>
        <v>0</v>
      </c>
      <c r="AM42" s="34" t="str">
        <f t="shared" si="30"/>
        <v/>
      </c>
      <c r="AN42" s="16">
        <f t="shared" si="51"/>
        <v>0</v>
      </c>
      <c r="AO42" s="16" t="str">
        <f t="shared" si="52"/>
        <v/>
      </c>
      <c r="AP42" s="16" t="str">
        <f t="shared" si="53"/>
        <v/>
      </c>
      <c r="AQ42" s="16" t="str">
        <f t="shared" si="54"/>
        <v/>
      </c>
      <c r="AR42" s="16" t="str">
        <f t="shared" si="55"/>
        <v/>
      </c>
      <c r="AS42" s="15"/>
      <c r="AX42">
        <v>36</v>
      </c>
      <c r="AY42" t="str">
        <f>IF(ISERROR(VLOOKUP($AX42,個人申込書!$Z$5:$AE$147,2,0)),"",VLOOKUP($AX42,個人申込書!$Z$5:$AE$147,2,0))</f>
        <v/>
      </c>
      <c r="AZ42" t="str">
        <f>IF(AY42="","",VLOOKUP($AX42,個人申込書!$Z$6:$AF$127,6,0))</f>
        <v/>
      </c>
      <c r="BA42" t="str">
        <f>IF(AY42="","",VLOOKUP($AX42,個人申込書!$Z$6:$AF$127,7,0))</f>
        <v/>
      </c>
      <c r="BB42">
        <v>36</v>
      </c>
      <c r="BC42">
        <f t="shared" si="41"/>
        <v>0</v>
      </c>
      <c r="BD42">
        <f t="shared" si="41"/>
        <v>0</v>
      </c>
      <c r="BE42">
        <f t="shared" si="41"/>
        <v>0</v>
      </c>
      <c r="BF42">
        <f t="shared" si="41"/>
        <v>0</v>
      </c>
      <c r="BG42">
        <f t="shared" si="41"/>
        <v>0</v>
      </c>
      <c r="BH42">
        <f t="shared" si="41"/>
        <v>0</v>
      </c>
      <c r="BI42">
        <f t="shared" si="41"/>
        <v>0</v>
      </c>
      <c r="BJ42">
        <f t="shared" si="41"/>
        <v>0</v>
      </c>
      <c r="BK42">
        <f t="shared" si="41"/>
        <v>0</v>
      </c>
      <c r="BL42">
        <f t="shared" si="41"/>
        <v>0</v>
      </c>
      <c r="BM42">
        <f t="shared" si="41"/>
        <v>0</v>
      </c>
      <c r="BN42">
        <f t="shared" si="41"/>
        <v>0</v>
      </c>
    </row>
    <row r="43" spans="1:66" ht="20.100000000000001" hidden="1" customHeight="1">
      <c r="A43" s="14" t="str">
        <f t="shared" si="34"/>
        <v/>
      </c>
      <c r="B43" s="166" t="str">
        <f t="shared" si="42"/>
        <v/>
      </c>
      <c r="C43" s="167" t="str">
        <f t="shared" si="43"/>
        <v/>
      </c>
      <c r="D43" s="176"/>
      <c r="E43" s="35"/>
      <c r="F43" s="36"/>
      <c r="G43" s="35"/>
      <c r="H43" s="35"/>
      <c r="I43" s="35"/>
      <c r="J43" s="35"/>
      <c r="K43" s="77" t="str">
        <f t="shared" si="11"/>
        <v/>
      </c>
      <c r="L43" s="76" t="str">
        <f t="shared" si="39"/>
        <v/>
      </c>
      <c r="M43" s="17" t="str">
        <f t="shared" si="44"/>
        <v/>
      </c>
      <c r="N43" s="17" t="str">
        <f t="shared" si="45"/>
        <v>999:99.99</v>
      </c>
      <c r="P43" s="16" t="str">
        <f t="shared" si="33"/>
        <v/>
      </c>
      <c r="Q43" s="16" t="str">
        <f t="shared" si="13"/>
        <v/>
      </c>
      <c r="R43" s="16" t="str">
        <f t="shared" si="14"/>
        <v/>
      </c>
      <c r="S43" s="16" t="str">
        <f t="shared" si="15"/>
        <v/>
      </c>
      <c r="T43" s="16"/>
      <c r="U43" s="16">
        <f t="shared" si="17"/>
        <v>0</v>
      </c>
      <c r="V43" s="16">
        <f t="shared" si="18"/>
        <v>0</v>
      </c>
      <c r="W43" s="16">
        <f t="shared" si="19"/>
        <v>0</v>
      </c>
      <c r="X43" s="16">
        <f t="shared" si="20"/>
        <v>0</v>
      </c>
      <c r="Y43" s="16">
        <f t="shared" si="21"/>
        <v>0</v>
      </c>
      <c r="Z43" s="16">
        <f t="shared" si="22"/>
        <v>0</v>
      </c>
      <c r="AA43" s="16">
        <f t="shared" si="23"/>
        <v>0</v>
      </c>
      <c r="AB43" s="16">
        <f t="shared" si="24"/>
        <v>0</v>
      </c>
      <c r="AC43" s="16">
        <f t="shared" si="25"/>
        <v>0</v>
      </c>
      <c r="AD43" s="34" t="str">
        <f t="shared" si="46"/>
        <v/>
      </c>
      <c r="AE43" s="34" t="str">
        <f t="shared" si="47"/>
        <v/>
      </c>
      <c r="AF43" s="34" t="str">
        <f t="shared" si="48"/>
        <v/>
      </c>
      <c r="AG43" s="34" t="str">
        <f t="shared" si="49"/>
        <v/>
      </c>
      <c r="AH43" s="34">
        <f t="shared" si="26"/>
        <v>0</v>
      </c>
      <c r="AI43" s="34">
        <f t="shared" si="27"/>
        <v>0</v>
      </c>
      <c r="AJ43" s="34">
        <f t="shared" si="28"/>
        <v>0</v>
      </c>
      <c r="AK43" s="34">
        <f t="shared" si="29"/>
        <v>0</v>
      </c>
      <c r="AL43" s="34">
        <f t="shared" si="50"/>
        <v>0</v>
      </c>
      <c r="AM43" s="34" t="str">
        <f t="shared" si="30"/>
        <v/>
      </c>
      <c r="AN43" s="16">
        <f t="shared" si="51"/>
        <v>0</v>
      </c>
      <c r="AO43" s="16" t="str">
        <f t="shared" si="52"/>
        <v/>
      </c>
      <c r="AP43" s="16" t="str">
        <f t="shared" si="53"/>
        <v/>
      </c>
      <c r="AQ43" s="16" t="str">
        <f t="shared" si="54"/>
        <v/>
      </c>
      <c r="AR43" s="16" t="str">
        <f t="shared" si="55"/>
        <v/>
      </c>
      <c r="AT43" s="15"/>
      <c r="AX43">
        <v>37</v>
      </c>
      <c r="AY43" t="str">
        <f>IF(ISERROR(VLOOKUP($AX43,個人申込書!$Z$5:$AE$147,2,0)),"",VLOOKUP($AX43,個人申込書!$Z$5:$AE$147,2,0))</f>
        <v/>
      </c>
      <c r="AZ43" t="str">
        <f>IF(AY43="","",VLOOKUP($AX43,個人申込書!$Z$6:$AF$127,6,0))</f>
        <v/>
      </c>
      <c r="BA43" t="str">
        <f>IF(AY43="","",VLOOKUP($AX43,個人申込書!$Z$6:$AF$127,7,0))</f>
        <v/>
      </c>
      <c r="BB43">
        <v>37</v>
      </c>
      <c r="BC43">
        <f t="shared" si="41"/>
        <v>0</v>
      </c>
      <c r="BD43">
        <f t="shared" si="41"/>
        <v>0</v>
      </c>
      <c r="BE43">
        <f t="shared" si="41"/>
        <v>0</v>
      </c>
      <c r="BF43">
        <f t="shared" si="41"/>
        <v>0</v>
      </c>
      <c r="BG43">
        <f t="shared" si="41"/>
        <v>0</v>
      </c>
      <c r="BH43">
        <f t="shared" si="41"/>
        <v>0</v>
      </c>
      <c r="BI43">
        <f t="shared" si="41"/>
        <v>0</v>
      </c>
      <c r="BJ43">
        <f t="shared" si="41"/>
        <v>0</v>
      </c>
      <c r="BK43">
        <f t="shared" si="41"/>
        <v>0</v>
      </c>
      <c r="BL43">
        <f t="shared" si="41"/>
        <v>0</v>
      </c>
      <c r="BM43">
        <f t="shared" si="41"/>
        <v>0</v>
      </c>
      <c r="BN43">
        <f t="shared" si="41"/>
        <v>0</v>
      </c>
    </row>
    <row r="44" spans="1:66" ht="20.100000000000001" hidden="1" customHeight="1">
      <c r="A44" s="14" t="str">
        <f t="shared" si="34"/>
        <v/>
      </c>
      <c r="B44" s="166" t="str">
        <f t="shared" si="42"/>
        <v/>
      </c>
      <c r="C44" s="167" t="str">
        <f t="shared" si="43"/>
        <v/>
      </c>
      <c r="D44" s="176"/>
      <c r="E44" s="35"/>
      <c r="F44" s="36"/>
      <c r="G44" s="35"/>
      <c r="H44" s="35"/>
      <c r="I44" s="35"/>
      <c r="J44" s="35"/>
      <c r="K44" s="77" t="str">
        <f t="shared" si="11"/>
        <v/>
      </c>
      <c r="L44" s="76" t="str">
        <f t="shared" si="39"/>
        <v/>
      </c>
      <c r="M44" s="17" t="str">
        <f t="shared" si="44"/>
        <v/>
      </c>
      <c r="N44" s="17" t="str">
        <f t="shared" si="45"/>
        <v>999:99.99</v>
      </c>
      <c r="P44" s="16" t="str">
        <f t="shared" si="33"/>
        <v/>
      </c>
      <c r="Q44" s="16" t="str">
        <f t="shared" si="13"/>
        <v/>
      </c>
      <c r="R44" s="16" t="str">
        <f t="shared" si="14"/>
        <v/>
      </c>
      <c r="S44" s="16" t="str">
        <f t="shared" si="15"/>
        <v/>
      </c>
      <c r="T44" s="16"/>
      <c r="U44" s="16">
        <f t="shared" si="17"/>
        <v>0</v>
      </c>
      <c r="V44" s="16">
        <f t="shared" si="18"/>
        <v>0</v>
      </c>
      <c r="W44" s="16">
        <f t="shared" si="19"/>
        <v>0</v>
      </c>
      <c r="X44" s="16">
        <f t="shared" si="20"/>
        <v>0</v>
      </c>
      <c r="Y44" s="16">
        <f t="shared" si="21"/>
        <v>0</v>
      </c>
      <c r="Z44" s="16">
        <f t="shared" si="22"/>
        <v>0</v>
      </c>
      <c r="AA44" s="16">
        <f t="shared" si="23"/>
        <v>0</v>
      </c>
      <c r="AB44" s="16">
        <f t="shared" si="24"/>
        <v>0</v>
      </c>
      <c r="AC44" s="16">
        <f t="shared" si="25"/>
        <v>0</v>
      </c>
      <c r="AD44" s="34" t="str">
        <f t="shared" si="46"/>
        <v/>
      </c>
      <c r="AE44" s="34" t="str">
        <f t="shared" si="47"/>
        <v/>
      </c>
      <c r="AF44" s="34" t="str">
        <f t="shared" si="48"/>
        <v/>
      </c>
      <c r="AG44" s="34" t="str">
        <f t="shared" si="49"/>
        <v/>
      </c>
      <c r="AH44" s="34">
        <f t="shared" si="26"/>
        <v>0</v>
      </c>
      <c r="AI44" s="34">
        <f t="shared" si="27"/>
        <v>0</v>
      </c>
      <c r="AJ44" s="34">
        <f t="shared" si="28"/>
        <v>0</v>
      </c>
      <c r="AK44" s="34">
        <f t="shared" si="29"/>
        <v>0</v>
      </c>
      <c r="AL44" s="34">
        <f t="shared" si="50"/>
        <v>0</v>
      </c>
      <c r="AM44" s="34" t="str">
        <f t="shared" si="30"/>
        <v/>
      </c>
      <c r="AN44" s="16">
        <f t="shared" si="51"/>
        <v>0</v>
      </c>
      <c r="AO44" s="16" t="str">
        <f t="shared" si="52"/>
        <v/>
      </c>
      <c r="AP44" s="16" t="str">
        <f t="shared" si="53"/>
        <v/>
      </c>
      <c r="AQ44" s="16" t="str">
        <f t="shared" si="54"/>
        <v/>
      </c>
      <c r="AR44" s="16" t="str">
        <f t="shared" si="55"/>
        <v/>
      </c>
      <c r="AX44">
        <v>38</v>
      </c>
      <c r="AY44" t="str">
        <f>IF(ISERROR(VLOOKUP($AX44,個人申込書!$Z$5:$AE$147,2,0)),"",VLOOKUP($AX44,個人申込書!$Z$5:$AE$147,2,0))</f>
        <v/>
      </c>
      <c r="AZ44" t="str">
        <f>IF(AY44="","",VLOOKUP($AX44,個人申込書!$Z$6:$AF$127,6,0))</f>
        <v/>
      </c>
      <c r="BA44" t="str">
        <f>IF(AY44="","",VLOOKUP($AX44,個人申込書!$Z$6:$AF$127,7,0))</f>
        <v/>
      </c>
      <c r="BB44">
        <v>38</v>
      </c>
      <c r="BC44">
        <f t="shared" si="41"/>
        <v>0</v>
      </c>
      <c r="BD44">
        <f t="shared" si="41"/>
        <v>0</v>
      </c>
      <c r="BE44">
        <f t="shared" si="41"/>
        <v>0</v>
      </c>
      <c r="BF44">
        <f t="shared" si="41"/>
        <v>0</v>
      </c>
      <c r="BG44">
        <f t="shared" si="41"/>
        <v>0</v>
      </c>
      <c r="BH44">
        <f t="shared" si="41"/>
        <v>0</v>
      </c>
      <c r="BI44">
        <f t="shared" si="41"/>
        <v>0</v>
      </c>
      <c r="BJ44">
        <f t="shared" si="41"/>
        <v>0</v>
      </c>
      <c r="BK44">
        <f t="shared" si="41"/>
        <v>0</v>
      </c>
      <c r="BL44">
        <f t="shared" si="41"/>
        <v>0</v>
      </c>
      <c r="BM44">
        <f t="shared" si="41"/>
        <v>0</v>
      </c>
      <c r="BN44">
        <f t="shared" si="41"/>
        <v>0</v>
      </c>
    </row>
    <row r="45" spans="1:66" s="15" customFormat="1" ht="20.100000000000001" hidden="1" customHeight="1">
      <c r="A45" s="14" t="str">
        <f t="shared" si="34"/>
        <v/>
      </c>
      <c r="B45" s="166" t="str">
        <f t="shared" si="42"/>
        <v/>
      </c>
      <c r="C45" s="167" t="str">
        <f t="shared" si="43"/>
        <v/>
      </c>
      <c r="D45" s="176"/>
      <c r="E45" s="35"/>
      <c r="F45" s="36"/>
      <c r="G45" s="35"/>
      <c r="H45" s="35"/>
      <c r="I45" s="35"/>
      <c r="J45" s="35"/>
      <c r="K45" s="77" t="str">
        <f t="shared" si="11"/>
        <v/>
      </c>
      <c r="L45" s="76" t="str">
        <f t="shared" si="39"/>
        <v/>
      </c>
      <c r="M45" s="17" t="str">
        <f t="shared" si="44"/>
        <v/>
      </c>
      <c r="N45" s="17" t="str">
        <f t="shared" si="45"/>
        <v>999:99.99</v>
      </c>
      <c r="P45" s="16" t="str">
        <f t="shared" si="33"/>
        <v/>
      </c>
      <c r="Q45" s="16" t="str">
        <f t="shared" si="13"/>
        <v/>
      </c>
      <c r="R45" s="16" t="str">
        <f t="shared" si="14"/>
        <v/>
      </c>
      <c r="S45" s="16" t="str">
        <f t="shared" si="15"/>
        <v/>
      </c>
      <c r="T45" s="16"/>
      <c r="U45" s="16">
        <f t="shared" si="17"/>
        <v>0</v>
      </c>
      <c r="V45" s="16">
        <f t="shared" si="18"/>
        <v>0</v>
      </c>
      <c r="W45" s="16">
        <f t="shared" si="19"/>
        <v>0</v>
      </c>
      <c r="X45" s="16">
        <f t="shared" si="20"/>
        <v>0</v>
      </c>
      <c r="Y45" s="16">
        <f t="shared" si="21"/>
        <v>0</v>
      </c>
      <c r="Z45" s="16">
        <f t="shared" si="22"/>
        <v>0</v>
      </c>
      <c r="AA45" s="16">
        <f t="shared" si="23"/>
        <v>0</v>
      </c>
      <c r="AB45" s="16">
        <f t="shared" si="24"/>
        <v>0</v>
      </c>
      <c r="AC45" s="16">
        <f t="shared" si="25"/>
        <v>0</v>
      </c>
      <c r="AD45" s="34" t="str">
        <f t="shared" si="46"/>
        <v/>
      </c>
      <c r="AE45" s="34" t="str">
        <f t="shared" si="47"/>
        <v/>
      </c>
      <c r="AF45" s="34" t="str">
        <f t="shared" si="48"/>
        <v/>
      </c>
      <c r="AG45" s="34" t="str">
        <f t="shared" si="49"/>
        <v/>
      </c>
      <c r="AH45" s="34">
        <f t="shared" si="26"/>
        <v>0</v>
      </c>
      <c r="AI45" s="34">
        <f t="shared" si="27"/>
        <v>0</v>
      </c>
      <c r="AJ45" s="34">
        <f t="shared" si="28"/>
        <v>0</v>
      </c>
      <c r="AK45" s="34">
        <f t="shared" si="29"/>
        <v>0</v>
      </c>
      <c r="AL45" s="34">
        <f t="shared" si="50"/>
        <v>0</v>
      </c>
      <c r="AM45" s="34" t="str">
        <f t="shared" si="30"/>
        <v/>
      </c>
      <c r="AN45" s="16">
        <f t="shared" si="51"/>
        <v>0</v>
      </c>
      <c r="AO45" s="16" t="str">
        <f t="shared" si="52"/>
        <v/>
      </c>
      <c r="AP45" s="16" t="str">
        <f t="shared" si="53"/>
        <v/>
      </c>
      <c r="AQ45" s="16" t="str">
        <f t="shared" si="54"/>
        <v/>
      </c>
      <c r="AR45" s="16" t="str">
        <f t="shared" si="55"/>
        <v/>
      </c>
      <c r="AS45"/>
      <c r="AT45"/>
      <c r="AX45">
        <v>39</v>
      </c>
      <c r="AY45" t="str">
        <f>IF(ISERROR(VLOOKUP($AX45,個人申込書!$Z$5:$AE$147,2,0)),"",VLOOKUP($AX45,個人申込書!$Z$5:$AE$147,2,0))</f>
        <v/>
      </c>
      <c r="AZ45" t="str">
        <f>IF(AY45="","",VLOOKUP($AX45,個人申込書!$Z$6:$AF$127,6,0))</f>
        <v/>
      </c>
      <c r="BA45" t="str">
        <f>IF(AY45="","",VLOOKUP($AX45,個人申込書!$Z$6:$AF$127,7,0))</f>
        <v/>
      </c>
      <c r="BB45">
        <v>39</v>
      </c>
      <c r="BC45">
        <f t="shared" si="41"/>
        <v>0</v>
      </c>
      <c r="BD45">
        <f t="shared" si="41"/>
        <v>0</v>
      </c>
      <c r="BE45">
        <f t="shared" si="41"/>
        <v>0</v>
      </c>
      <c r="BF45">
        <f t="shared" si="41"/>
        <v>0</v>
      </c>
      <c r="BG45">
        <f t="shared" si="41"/>
        <v>0</v>
      </c>
      <c r="BH45">
        <f t="shared" si="41"/>
        <v>0</v>
      </c>
      <c r="BI45">
        <f t="shared" si="41"/>
        <v>0</v>
      </c>
      <c r="BJ45">
        <f t="shared" si="41"/>
        <v>0</v>
      </c>
      <c r="BK45">
        <f t="shared" si="41"/>
        <v>0</v>
      </c>
      <c r="BL45">
        <f t="shared" si="41"/>
        <v>0</v>
      </c>
      <c r="BM45">
        <f t="shared" si="41"/>
        <v>0</v>
      </c>
      <c r="BN45">
        <f t="shared" si="41"/>
        <v>0</v>
      </c>
    </row>
    <row r="46" spans="1:66" ht="20.100000000000001" hidden="1" customHeight="1">
      <c r="A46" s="14" t="str">
        <f t="shared" si="34"/>
        <v/>
      </c>
      <c r="B46" s="166" t="str">
        <f t="shared" si="42"/>
        <v/>
      </c>
      <c r="C46" s="167" t="str">
        <f t="shared" si="43"/>
        <v/>
      </c>
      <c r="D46" s="176"/>
      <c r="E46" s="35"/>
      <c r="F46" s="36"/>
      <c r="G46" s="35"/>
      <c r="H46" s="35"/>
      <c r="I46" s="35"/>
      <c r="J46" s="35"/>
      <c r="K46" s="77" t="str">
        <f t="shared" si="11"/>
        <v/>
      </c>
      <c r="L46" s="76" t="str">
        <f t="shared" si="39"/>
        <v/>
      </c>
      <c r="M46" s="17" t="str">
        <f t="shared" si="44"/>
        <v/>
      </c>
      <c r="N46" s="17" t="str">
        <f t="shared" si="45"/>
        <v>999:99.99</v>
      </c>
      <c r="P46" s="16" t="str">
        <f t="shared" si="33"/>
        <v/>
      </c>
      <c r="Q46" s="16" t="str">
        <f t="shared" si="13"/>
        <v/>
      </c>
      <c r="R46" s="16" t="str">
        <f t="shared" si="14"/>
        <v/>
      </c>
      <c r="S46" s="16" t="str">
        <f t="shared" si="15"/>
        <v/>
      </c>
      <c r="T46" s="16"/>
      <c r="U46" s="16">
        <f t="shared" si="17"/>
        <v>0</v>
      </c>
      <c r="V46" s="16">
        <f t="shared" si="18"/>
        <v>0</v>
      </c>
      <c r="W46" s="16">
        <f t="shared" si="19"/>
        <v>0</v>
      </c>
      <c r="X46" s="16">
        <f t="shared" si="20"/>
        <v>0</v>
      </c>
      <c r="Y46" s="16">
        <f t="shared" si="21"/>
        <v>0</v>
      </c>
      <c r="Z46" s="16">
        <f t="shared" si="22"/>
        <v>0</v>
      </c>
      <c r="AA46" s="16">
        <f t="shared" si="23"/>
        <v>0</v>
      </c>
      <c r="AB46" s="16">
        <f t="shared" si="24"/>
        <v>0</v>
      </c>
      <c r="AC46" s="16">
        <f t="shared" si="25"/>
        <v>0</v>
      </c>
      <c r="AD46" s="34" t="str">
        <f t="shared" si="46"/>
        <v/>
      </c>
      <c r="AE46" s="34" t="str">
        <f t="shared" si="47"/>
        <v/>
      </c>
      <c r="AF46" s="34" t="str">
        <f t="shared" si="48"/>
        <v/>
      </c>
      <c r="AG46" s="34" t="str">
        <f t="shared" si="49"/>
        <v/>
      </c>
      <c r="AH46" s="34">
        <f t="shared" si="26"/>
        <v>0</v>
      </c>
      <c r="AI46" s="34">
        <f t="shared" si="27"/>
        <v>0</v>
      </c>
      <c r="AJ46" s="34">
        <f t="shared" si="28"/>
        <v>0</v>
      </c>
      <c r="AK46" s="34">
        <f t="shared" si="29"/>
        <v>0</v>
      </c>
      <c r="AL46" s="34">
        <f t="shared" si="50"/>
        <v>0</v>
      </c>
      <c r="AM46" s="34" t="str">
        <f t="shared" si="30"/>
        <v/>
      </c>
      <c r="AN46" s="16">
        <f t="shared" si="51"/>
        <v>0</v>
      </c>
      <c r="AO46" s="16" t="str">
        <f t="shared" si="52"/>
        <v/>
      </c>
      <c r="AP46" s="16" t="str">
        <f t="shared" si="53"/>
        <v/>
      </c>
      <c r="AQ46" s="16" t="str">
        <f t="shared" si="54"/>
        <v/>
      </c>
      <c r="AR46" s="16" t="str">
        <f t="shared" si="55"/>
        <v/>
      </c>
      <c r="AX46">
        <v>40</v>
      </c>
      <c r="AY46" t="str">
        <f>IF(ISERROR(VLOOKUP($AX46,個人申込書!$Z$5:$AE$147,2,0)),"",VLOOKUP($AX46,個人申込書!$Z$5:$AE$147,2,0))</f>
        <v/>
      </c>
      <c r="AZ46" t="str">
        <f>IF(AY46="","",VLOOKUP($AX46,個人申込書!$Z$6:$AF$127,6,0))</f>
        <v/>
      </c>
      <c r="BA46" t="str">
        <f>IF(AY46="","",VLOOKUP($AX46,個人申込書!$Z$6:$AF$127,7,0))</f>
        <v/>
      </c>
      <c r="BB46">
        <v>40</v>
      </c>
      <c r="BC46">
        <f t="shared" si="41"/>
        <v>0</v>
      </c>
      <c r="BD46">
        <f t="shared" si="41"/>
        <v>0</v>
      </c>
      <c r="BE46">
        <f t="shared" si="41"/>
        <v>0</v>
      </c>
      <c r="BF46">
        <f t="shared" si="41"/>
        <v>0</v>
      </c>
      <c r="BG46">
        <f t="shared" si="41"/>
        <v>0</v>
      </c>
      <c r="BH46">
        <f t="shared" si="41"/>
        <v>0</v>
      </c>
      <c r="BI46">
        <f t="shared" si="41"/>
        <v>0</v>
      </c>
      <c r="BJ46">
        <f t="shared" si="41"/>
        <v>0</v>
      </c>
      <c r="BK46">
        <f t="shared" si="41"/>
        <v>0</v>
      </c>
      <c r="BL46">
        <f t="shared" si="41"/>
        <v>0</v>
      </c>
      <c r="BM46">
        <f t="shared" si="41"/>
        <v>0</v>
      </c>
      <c r="BN46">
        <f t="shared" si="41"/>
        <v>0</v>
      </c>
    </row>
    <row r="47" spans="1:66" ht="20.100000000000001" hidden="1" customHeight="1">
      <c r="A47" s="14" t="str">
        <f t="shared" si="34"/>
        <v/>
      </c>
      <c r="B47" s="166" t="str">
        <f t="shared" si="42"/>
        <v/>
      </c>
      <c r="C47" s="167" t="str">
        <f t="shared" si="43"/>
        <v/>
      </c>
      <c r="D47" s="176"/>
      <c r="E47" s="35"/>
      <c r="F47" s="36"/>
      <c r="G47" s="35"/>
      <c r="H47" s="35"/>
      <c r="I47" s="35"/>
      <c r="J47" s="35"/>
      <c r="K47" s="77" t="str">
        <f t="shared" si="11"/>
        <v/>
      </c>
      <c r="L47" s="76" t="str">
        <f t="shared" si="39"/>
        <v/>
      </c>
      <c r="M47" s="17" t="str">
        <f t="shared" si="44"/>
        <v/>
      </c>
      <c r="N47" s="17" t="str">
        <f t="shared" si="45"/>
        <v>999:99.99</v>
      </c>
      <c r="P47" s="16" t="str">
        <f t="shared" si="33"/>
        <v/>
      </c>
      <c r="Q47" s="16" t="str">
        <f t="shared" si="13"/>
        <v/>
      </c>
      <c r="R47" s="16" t="str">
        <f t="shared" si="14"/>
        <v/>
      </c>
      <c r="S47" s="16" t="str">
        <f t="shared" si="15"/>
        <v/>
      </c>
      <c r="T47" s="16"/>
      <c r="U47" s="16">
        <f t="shared" si="17"/>
        <v>0</v>
      </c>
      <c r="V47" s="16">
        <f t="shared" si="18"/>
        <v>0</v>
      </c>
      <c r="W47" s="16">
        <f t="shared" si="19"/>
        <v>0</v>
      </c>
      <c r="X47" s="16">
        <f t="shared" si="20"/>
        <v>0</v>
      </c>
      <c r="Y47" s="16">
        <f t="shared" si="21"/>
        <v>0</v>
      </c>
      <c r="Z47" s="16">
        <f t="shared" si="22"/>
        <v>0</v>
      </c>
      <c r="AA47" s="16">
        <f t="shared" si="23"/>
        <v>0</v>
      </c>
      <c r="AB47" s="16">
        <f t="shared" si="24"/>
        <v>0</v>
      </c>
      <c r="AC47" s="16">
        <f t="shared" si="25"/>
        <v>0</v>
      </c>
      <c r="AD47" s="34" t="str">
        <f t="shared" si="46"/>
        <v/>
      </c>
      <c r="AE47" s="34" t="str">
        <f t="shared" si="47"/>
        <v/>
      </c>
      <c r="AF47" s="34" t="str">
        <f t="shared" si="48"/>
        <v/>
      </c>
      <c r="AG47" s="34" t="str">
        <f t="shared" si="49"/>
        <v/>
      </c>
      <c r="AH47" s="34">
        <f t="shared" si="26"/>
        <v>0</v>
      </c>
      <c r="AI47" s="34">
        <f t="shared" si="27"/>
        <v>0</v>
      </c>
      <c r="AJ47" s="34">
        <f t="shared" si="28"/>
        <v>0</v>
      </c>
      <c r="AK47" s="34">
        <f t="shared" si="29"/>
        <v>0</v>
      </c>
      <c r="AL47" s="34">
        <f t="shared" si="50"/>
        <v>0</v>
      </c>
      <c r="AM47" s="34" t="str">
        <f t="shared" si="30"/>
        <v/>
      </c>
      <c r="AN47" s="16">
        <f t="shared" si="51"/>
        <v>0</v>
      </c>
      <c r="AO47" s="16" t="str">
        <f t="shared" si="52"/>
        <v/>
      </c>
      <c r="AP47" s="16" t="str">
        <f t="shared" si="53"/>
        <v/>
      </c>
      <c r="AQ47" s="16" t="str">
        <f t="shared" si="54"/>
        <v/>
      </c>
      <c r="AR47" s="16" t="str">
        <f t="shared" si="55"/>
        <v/>
      </c>
      <c r="AX47">
        <v>41</v>
      </c>
      <c r="AY47" t="str">
        <f>IF(ISERROR(VLOOKUP($AX47,個人申込書!$Z$5:$AE$147,2,0)),"",VLOOKUP($AX47,個人申込書!$Z$5:$AE$147,2,0))</f>
        <v/>
      </c>
      <c r="AZ47" t="str">
        <f>IF(AY47="","",VLOOKUP($AX47,個人申込書!$Z$6:$AF$127,6,0))</f>
        <v/>
      </c>
      <c r="BA47" t="str">
        <f>IF(AY47="","",VLOOKUP($AX47,個人申込書!$Z$6:$AF$127,7,0))</f>
        <v/>
      </c>
      <c r="BB47">
        <v>41</v>
      </c>
      <c r="BC47">
        <f t="shared" ref="BC47:BN56" si="56">COUNTIF($AD$6:$AG$65,BC$5&amp;$AY47)</f>
        <v>0</v>
      </c>
      <c r="BD47">
        <f t="shared" si="56"/>
        <v>0</v>
      </c>
      <c r="BE47">
        <f t="shared" si="56"/>
        <v>0</v>
      </c>
      <c r="BF47">
        <f t="shared" si="56"/>
        <v>0</v>
      </c>
      <c r="BG47">
        <f t="shared" si="56"/>
        <v>0</v>
      </c>
      <c r="BH47">
        <f t="shared" si="56"/>
        <v>0</v>
      </c>
      <c r="BI47">
        <f t="shared" si="56"/>
        <v>0</v>
      </c>
      <c r="BJ47">
        <f t="shared" si="56"/>
        <v>0</v>
      </c>
      <c r="BK47">
        <f t="shared" si="56"/>
        <v>0</v>
      </c>
      <c r="BL47">
        <f t="shared" si="56"/>
        <v>0</v>
      </c>
      <c r="BM47">
        <f t="shared" si="56"/>
        <v>0</v>
      </c>
      <c r="BN47">
        <f t="shared" si="56"/>
        <v>0</v>
      </c>
    </row>
    <row r="48" spans="1:66" ht="20.100000000000001" hidden="1" customHeight="1">
      <c r="A48" s="14" t="str">
        <f t="shared" si="34"/>
        <v/>
      </c>
      <c r="B48" s="166" t="str">
        <f t="shared" si="42"/>
        <v/>
      </c>
      <c r="C48" s="167" t="str">
        <f t="shared" si="43"/>
        <v/>
      </c>
      <c r="D48" s="176"/>
      <c r="E48" s="35"/>
      <c r="F48" s="36"/>
      <c r="G48" s="35"/>
      <c r="H48" s="35"/>
      <c r="I48" s="35"/>
      <c r="J48" s="35"/>
      <c r="K48" s="77" t="str">
        <f t="shared" si="11"/>
        <v/>
      </c>
      <c r="L48" s="76" t="str">
        <f t="shared" si="39"/>
        <v/>
      </c>
      <c r="M48" s="17" t="str">
        <f t="shared" si="44"/>
        <v/>
      </c>
      <c r="N48" s="17" t="str">
        <f t="shared" si="45"/>
        <v>999:99.99</v>
      </c>
      <c r="P48" s="16" t="str">
        <f t="shared" si="33"/>
        <v/>
      </c>
      <c r="Q48" s="16" t="str">
        <f t="shared" si="13"/>
        <v/>
      </c>
      <c r="R48" s="16" t="str">
        <f t="shared" si="14"/>
        <v/>
      </c>
      <c r="S48" s="16" t="str">
        <f t="shared" si="15"/>
        <v/>
      </c>
      <c r="T48" s="16"/>
      <c r="U48" s="16">
        <f t="shared" si="17"/>
        <v>0</v>
      </c>
      <c r="V48" s="16">
        <f t="shared" si="18"/>
        <v>0</v>
      </c>
      <c r="W48" s="16">
        <f t="shared" si="19"/>
        <v>0</v>
      </c>
      <c r="X48" s="16">
        <f t="shared" si="20"/>
        <v>0</v>
      </c>
      <c r="Y48" s="16">
        <f t="shared" si="21"/>
        <v>0</v>
      </c>
      <c r="Z48" s="16">
        <f t="shared" si="22"/>
        <v>0</v>
      </c>
      <c r="AA48" s="16">
        <f t="shared" si="23"/>
        <v>0</v>
      </c>
      <c r="AB48" s="16">
        <f t="shared" si="24"/>
        <v>0</v>
      </c>
      <c r="AC48" s="16">
        <f t="shared" si="25"/>
        <v>0</v>
      </c>
      <c r="AD48" s="34" t="str">
        <f t="shared" si="46"/>
        <v/>
      </c>
      <c r="AE48" s="34" t="str">
        <f t="shared" si="47"/>
        <v/>
      </c>
      <c r="AF48" s="34" t="str">
        <f t="shared" si="48"/>
        <v/>
      </c>
      <c r="AG48" s="34" t="str">
        <f t="shared" si="49"/>
        <v/>
      </c>
      <c r="AH48" s="34">
        <f t="shared" si="26"/>
        <v>0</v>
      </c>
      <c r="AI48" s="34">
        <f t="shared" si="27"/>
        <v>0</v>
      </c>
      <c r="AJ48" s="34">
        <f t="shared" si="28"/>
        <v>0</v>
      </c>
      <c r="AK48" s="34">
        <f t="shared" si="29"/>
        <v>0</v>
      </c>
      <c r="AL48" s="34">
        <f t="shared" si="50"/>
        <v>0</v>
      </c>
      <c r="AM48" s="34" t="str">
        <f t="shared" si="30"/>
        <v/>
      </c>
      <c r="AN48" s="16">
        <f t="shared" si="51"/>
        <v>0</v>
      </c>
      <c r="AO48" s="16" t="str">
        <f t="shared" si="52"/>
        <v/>
      </c>
      <c r="AP48" s="16" t="str">
        <f t="shared" si="53"/>
        <v/>
      </c>
      <c r="AQ48" s="16" t="str">
        <f t="shared" si="54"/>
        <v/>
      </c>
      <c r="AR48" s="16" t="str">
        <f t="shared" si="55"/>
        <v/>
      </c>
      <c r="AX48">
        <v>42</v>
      </c>
      <c r="AY48" t="str">
        <f>IF(ISERROR(VLOOKUP($AX48,個人申込書!$Z$5:$AE$147,2,0)),"",VLOOKUP($AX48,個人申込書!$Z$5:$AE$147,2,0))</f>
        <v/>
      </c>
      <c r="AZ48" t="str">
        <f>IF(AY48="","",VLOOKUP($AX48,個人申込書!$Z$6:$AF$127,6,0))</f>
        <v/>
      </c>
      <c r="BA48" t="str">
        <f>IF(AY48="","",VLOOKUP($AX48,個人申込書!$Z$6:$AF$127,7,0))</f>
        <v/>
      </c>
      <c r="BB48">
        <v>42</v>
      </c>
      <c r="BC48">
        <f t="shared" si="56"/>
        <v>0</v>
      </c>
      <c r="BD48">
        <f t="shared" si="56"/>
        <v>0</v>
      </c>
      <c r="BE48">
        <f t="shared" si="56"/>
        <v>0</v>
      </c>
      <c r="BF48">
        <f t="shared" si="56"/>
        <v>0</v>
      </c>
      <c r="BG48">
        <f t="shared" si="56"/>
        <v>0</v>
      </c>
      <c r="BH48">
        <f t="shared" si="56"/>
        <v>0</v>
      </c>
      <c r="BI48">
        <f t="shared" si="56"/>
        <v>0</v>
      </c>
      <c r="BJ48">
        <f t="shared" si="56"/>
        <v>0</v>
      </c>
      <c r="BK48">
        <f t="shared" si="56"/>
        <v>0</v>
      </c>
      <c r="BL48">
        <f t="shared" si="56"/>
        <v>0</v>
      </c>
      <c r="BM48">
        <f t="shared" si="56"/>
        <v>0</v>
      </c>
      <c r="BN48">
        <f t="shared" si="56"/>
        <v>0</v>
      </c>
    </row>
    <row r="49" spans="1:66" ht="20.100000000000001" hidden="1" customHeight="1">
      <c r="A49" s="14" t="str">
        <f t="shared" si="34"/>
        <v/>
      </c>
      <c r="B49" s="166" t="str">
        <f t="shared" si="42"/>
        <v/>
      </c>
      <c r="C49" s="167" t="str">
        <f t="shared" si="43"/>
        <v/>
      </c>
      <c r="D49" s="176"/>
      <c r="E49" s="35"/>
      <c r="F49" s="36"/>
      <c r="G49" s="35"/>
      <c r="H49" s="35"/>
      <c r="I49" s="35"/>
      <c r="J49" s="35"/>
      <c r="K49" s="77" t="str">
        <f t="shared" si="11"/>
        <v/>
      </c>
      <c r="L49" s="76" t="str">
        <f t="shared" si="39"/>
        <v/>
      </c>
      <c r="M49" s="17" t="str">
        <f t="shared" si="44"/>
        <v/>
      </c>
      <c r="N49" s="17" t="str">
        <f t="shared" si="45"/>
        <v>999:99.99</v>
      </c>
      <c r="P49" s="16" t="str">
        <f t="shared" si="33"/>
        <v/>
      </c>
      <c r="Q49" s="16" t="str">
        <f t="shared" si="13"/>
        <v/>
      </c>
      <c r="R49" s="16" t="str">
        <f t="shared" si="14"/>
        <v/>
      </c>
      <c r="S49" s="16" t="str">
        <f t="shared" si="15"/>
        <v/>
      </c>
      <c r="T49" s="16"/>
      <c r="U49" s="16">
        <f t="shared" si="17"/>
        <v>0</v>
      </c>
      <c r="V49" s="16">
        <f t="shared" si="18"/>
        <v>0</v>
      </c>
      <c r="W49" s="16">
        <f t="shared" si="19"/>
        <v>0</v>
      </c>
      <c r="X49" s="16">
        <f t="shared" si="20"/>
        <v>0</v>
      </c>
      <c r="Y49" s="16">
        <f t="shared" si="21"/>
        <v>0</v>
      </c>
      <c r="Z49" s="16">
        <f t="shared" si="22"/>
        <v>0</v>
      </c>
      <c r="AA49" s="16">
        <f t="shared" si="23"/>
        <v>0</v>
      </c>
      <c r="AB49" s="16">
        <f t="shared" si="24"/>
        <v>0</v>
      </c>
      <c r="AC49" s="16">
        <f t="shared" si="25"/>
        <v>0</v>
      </c>
      <c r="AD49" s="34" t="str">
        <f t="shared" si="46"/>
        <v/>
      </c>
      <c r="AE49" s="34" t="str">
        <f t="shared" si="47"/>
        <v/>
      </c>
      <c r="AF49" s="34" t="str">
        <f t="shared" si="48"/>
        <v/>
      </c>
      <c r="AG49" s="34" t="str">
        <f t="shared" si="49"/>
        <v/>
      </c>
      <c r="AH49" s="34">
        <f t="shared" si="26"/>
        <v>0</v>
      </c>
      <c r="AI49" s="34">
        <f t="shared" si="27"/>
        <v>0</v>
      </c>
      <c r="AJ49" s="34">
        <f t="shared" si="28"/>
        <v>0</v>
      </c>
      <c r="AK49" s="34">
        <f t="shared" si="29"/>
        <v>0</v>
      </c>
      <c r="AL49" s="34">
        <f t="shared" si="50"/>
        <v>0</v>
      </c>
      <c r="AM49" s="34" t="str">
        <f t="shared" si="30"/>
        <v/>
      </c>
      <c r="AN49" s="16">
        <f t="shared" si="51"/>
        <v>0</v>
      </c>
      <c r="AO49" s="16" t="str">
        <f t="shared" si="52"/>
        <v/>
      </c>
      <c r="AP49" s="16" t="str">
        <f t="shared" si="53"/>
        <v/>
      </c>
      <c r="AQ49" s="16" t="str">
        <f t="shared" si="54"/>
        <v/>
      </c>
      <c r="AR49" s="16" t="str">
        <f t="shared" si="55"/>
        <v/>
      </c>
      <c r="AX49">
        <v>43</v>
      </c>
      <c r="AY49" t="str">
        <f>IF(ISERROR(VLOOKUP($AX49,個人申込書!$Z$5:$AE$147,2,0)),"",VLOOKUP($AX49,個人申込書!$Z$5:$AE$147,2,0))</f>
        <v/>
      </c>
      <c r="AZ49" t="str">
        <f>IF(AY49="","",VLOOKUP($AX49,個人申込書!$Z$6:$AF$127,6,0))</f>
        <v/>
      </c>
      <c r="BA49" t="str">
        <f>IF(AY49="","",VLOOKUP($AX49,個人申込書!$Z$6:$AF$127,7,0))</f>
        <v/>
      </c>
      <c r="BB49">
        <v>43</v>
      </c>
      <c r="BC49">
        <f t="shared" si="56"/>
        <v>0</v>
      </c>
      <c r="BD49">
        <f t="shared" si="56"/>
        <v>0</v>
      </c>
      <c r="BE49">
        <f t="shared" si="56"/>
        <v>0</v>
      </c>
      <c r="BF49">
        <f t="shared" si="56"/>
        <v>0</v>
      </c>
      <c r="BG49">
        <f t="shared" si="56"/>
        <v>0</v>
      </c>
      <c r="BH49">
        <f t="shared" si="56"/>
        <v>0</v>
      </c>
      <c r="BI49">
        <f t="shared" si="56"/>
        <v>0</v>
      </c>
      <c r="BJ49">
        <f t="shared" si="56"/>
        <v>0</v>
      </c>
      <c r="BK49">
        <f t="shared" si="56"/>
        <v>0</v>
      </c>
      <c r="BL49">
        <f t="shared" si="56"/>
        <v>0</v>
      </c>
      <c r="BM49">
        <f t="shared" si="56"/>
        <v>0</v>
      </c>
      <c r="BN49">
        <f t="shared" si="56"/>
        <v>0</v>
      </c>
    </row>
    <row r="50" spans="1:66" ht="20.100000000000001" hidden="1" customHeight="1">
      <c r="A50" s="14" t="str">
        <f t="shared" si="34"/>
        <v/>
      </c>
      <c r="B50" s="166" t="str">
        <f t="shared" si="42"/>
        <v/>
      </c>
      <c r="C50" s="167" t="str">
        <f t="shared" si="43"/>
        <v/>
      </c>
      <c r="D50" s="176"/>
      <c r="E50" s="35"/>
      <c r="F50" s="36"/>
      <c r="G50" s="35"/>
      <c r="H50" s="35"/>
      <c r="I50" s="35"/>
      <c r="J50" s="35"/>
      <c r="K50" s="77" t="str">
        <f t="shared" si="11"/>
        <v/>
      </c>
      <c r="L50" s="76" t="str">
        <f t="shared" si="39"/>
        <v/>
      </c>
      <c r="M50" s="17" t="str">
        <f t="shared" si="44"/>
        <v/>
      </c>
      <c r="N50" s="17" t="str">
        <f t="shared" si="45"/>
        <v>999:99.99</v>
      </c>
      <c r="P50" s="16" t="str">
        <f t="shared" si="33"/>
        <v/>
      </c>
      <c r="Q50" s="16" t="str">
        <f t="shared" si="13"/>
        <v/>
      </c>
      <c r="R50" s="16" t="str">
        <f t="shared" si="14"/>
        <v/>
      </c>
      <c r="S50" s="16" t="str">
        <f t="shared" si="15"/>
        <v/>
      </c>
      <c r="T50" s="16"/>
      <c r="U50" s="16">
        <f t="shared" si="17"/>
        <v>0</v>
      </c>
      <c r="V50" s="16">
        <f t="shared" si="18"/>
        <v>0</v>
      </c>
      <c r="W50" s="16">
        <f t="shared" si="19"/>
        <v>0</v>
      </c>
      <c r="X50" s="16">
        <f t="shared" si="20"/>
        <v>0</v>
      </c>
      <c r="Y50" s="16">
        <f t="shared" si="21"/>
        <v>0</v>
      </c>
      <c r="Z50" s="16">
        <f t="shared" si="22"/>
        <v>0</v>
      </c>
      <c r="AA50" s="16">
        <f t="shared" si="23"/>
        <v>0</v>
      </c>
      <c r="AB50" s="16">
        <f t="shared" si="24"/>
        <v>0</v>
      </c>
      <c r="AC50" s="16">
        <f t="shared" si="25"/>
        <v>0</v>
      </c>
      <c r="AD50" s="34" t="str">
        <f t="shared" si="46"/>
        <v/>
      </c>
      <c r="AE50" s="34" t="str">
        <f t="shared" si="47"/>
        <v/>
      </c>
      <c r="AF50" s="34" t="str">
        <f t="shared" si="48"/>
        <v/>
      </c>
      <c r="AG50" s="34" t="str">
        <f t="shared" si="49"/>
        <v/>
      </c>
      <c r="AH50" s="34">
        <f t="shared" si="26"/>
        <v>0</v>
      </c>
      <c r="AI50" s="34">
        <f t="shared" si="27"/>
        <v>0</v>
      </c>
      <c r="AJ50" s="34">
        <f t="shared" si="28"/>
        <v>0</v>
      </c>
      <c r="AK50" s="34">
        <f t="shared" si="29"/>
        <v>0</v>
      </c>
      <c r="AL50" s="34">
        <f t="shared" si="50"/>
        <v>0</v>
      </c>
      <c r="AM50" s="34" t="str">
        <f t="shared" si="30"/>
        <v/>
      </c>
      <c r="AN50" s="16">
        <f t="shared" si="51"/>
        <v>0</v>
      </c>
      <c r="AO50" s="16" t="str">
        <f t="shared" si="52"/>
        <v/>
      </c>
      <c r="AP50" s="16" t="str">
        <f t="shared" si="53"/>
        <v/>
      </c>
      <c r="AQ50" s="16" t="str">
        <f t="shared" si="54"/>
        <v/>
      </c>
      <c r="AR50" s="16" t="str">
        <f t="shared" si="55"/>
        <v/>
      </c>
      <c r="AX50">
        <v>44</v>
      </c>
      <c r="AY50" t="str">
        <f>IF(ISERROR(VLOOKUP($AX50,個人申込書!$Z$5:$AE$147,2,0)),"",VLOOKUP($AX50,個人申込書!$Z$5:$AE$147,2,0))</f>
        <v/>
      </c>
      <c r="AZ50" t="str">
        <f>IF(AY50="","",VLOOKUP($AX50,個人申込書!$Z$6:$AF$127,6,0))</f>
        <v/>
      </c>
      <c r="BA50" t="str">
        <f>IF(AY50="","",VLOOKUP($AX50,個人申込書!$Z$6:$AF$127,7,0))</f>
        <v/>
      </c>
      <c r="BB50">
        <v>44</v>
      </c>
      <c r="BC50">
        <f t="shared" si="56"/>
        <v>0</v>
      </c>
      <c r="BD50">
        <f t="shared" si="56"/>
        <v>0</v>
      </c>
      <c r="BE50">
        <f t="shared" si="56"/>
        <v>0</v>
      </c>
      <c r="BF50">
        <f t="shared" si="56"/>
        <v>0</v>
      </c>
      <c r="BG50">
        <f t="shared" si="56"/>
        <v>0</v>
      </c>
      <c r="BH50">
        <f t="shared" si="56"/>
        <v>0</v>
      </c>
      <c r="BI50">
        <f t="shared" si="56"/>
        <v>0</v>
      </c>
      <c r="BJ50">
        <f t="shared" si="56"/>
        <v>0</v>
      </c>
      <c r="BK50">
        <f t="shared" si="56"/>
        <v>0</v>
      </c>
      <c r="BL50">
        <f t="shared" si="56"/>
        <v>0</v>
      </c>
      <c r="BM50">
        <f t="shared" si="56"/>
        <v>0</v>
      </c>
      <c r="BN50">
        <f t="shared" si="56"/>
        <v>0</v>
      </c>
    </row>
    <row r="51" spans="1:66" ht="20.100000000000001" hidden="1" customHeight="1">
      <c r="A51" s="14" t="str">
        <f t="shared" si="34"/>
        <v/>
      </c>
      <c r="B51" s="166" t="str">
        <f t="shared" si="42"/>
        <v/>
      </c>
      <c r="C51" s="167" t="str">
        <f t="shared" si="43"/>
        <v/>
      </c>
      <c r="D51" s="176"/>
      <c r="E51" s="35"/>
      <c r="F51" s="36"/>
      <c r="G51" s="35"/>
      <c r="H51" s="35"/>
      <c r="I51" s="35"/>
      <c r="J51" s="35"/>
      <c r="K51" s="77" t="str">
        <f t="shared" si="11"/>
        <v/>
      </c>
      <c r="L51" s="76" t="str">
        <f t="shared" si="39"/>
        <v/>
      </c>
      <c r="M51" s="17" t="str">
        <f t="shared" si="44"/>
        <v/>
      </c>
      <c r="N51" s="17" t="str">
        <f t="shared" si="45"/>
        <v>999:99.99</v>
      </c>
      <c r="P51" s="16" t="str">
        <f t="shared" si="33"/>
        <v/>
      </c>
      <c r="Q51" s="16" t="str">
        <f t="shared" si="13"/>
        <v/>
      </c>
      <c r="R51" s="16" t="str">
        <f t="shared" si="14"/>
        <v/>
      </c>
      <c r="S51" s="16" t="str">
        <f t="shared" si="15"/>
        <v/>
      </c>
      <c r="T51" s="16"/>
      <c r="U51" s="16">
        <f t="shared" si="17"/>
        <v>0</v>
      </c>
      <c r="V51" s="16">
        <f t="shared" si="18"/>
        <v>0</v>
      </c>
      <c r="W51" s="16">
        <f t="shared" si="19"/>
        <v>0</v>
      </c>
      <c r="X51" s="16">
        <f t="shared" si="20"/>
        <v>0</v>
      </c>
      <c r="Y51" s="16">
        <f t="shared" si="21"/>
        <v>0</v>
      </c>
      <c r="Z51" s="16">
        <f t="shared" si="22"/>
        <v>0</v>
      </c>
      <c r="AA51" s="16">
        <f t="shared" si="23"/>
        <v>0</v>
      </c>
      <c r="AB51" s="16">
        <f t="shared" si="24"/>
        <v>0</v>
      </c>
      <c r="AC51" s="16">
        <f t="shared" si="25"/>
        <v>0</v>
      </c>
      <c r="AD51" s="34" t="str">
        <f t="shared" si="46"/>
        <v/>
      </c>
      <c r="AE51" s="34" t="str">
        <f t="shared" si="47"/>
        <v/>
      </c>
      <c r="AF51" s="34" t="str">
        <f t="shared" si="48"/>
        <v/>
      </c>
      <c r="AG51" s="34" t="str">
        <f t="shared" si="49"/>
        <v/>
      </c>
      <c r="AH51" s="34">
        <f t="shared" si="26"/>
        <v>0</v>
      </c>
      <c r="AI51" s="34">
        <f t="shared" si="27"/>
        <v>0</v>
      </c>
      <c r="AJ51" s="34">
        <f t="shared" si="28"/>
        <v>0</v>
      </c>
      <c r="AK51" s="34">
        <f t="shared" si="29"/>
        <v>0</v>
      </c>
      <c r="AL51" s="34">
        <f t="shared" si="50"/>
        <v>0</v>
      </c>
      <c r="AM51" s="34" t="str">
        <f t="shared" si="30"/>
        <v/>
      </c>
      <c r="AN51" s="16">
        <f t="shared" si="51"/>
        <v>0</v>
      </c>
      <c r="AO51" s="16" t="str">
        <f t="shared" si="52"/>
        <v/>
      </c>
      <c r="AP51" s="16" t="str">
        <f t="shared" si="53"/>
        <v/>
      </c>
      <c r="AQ51" s="16" t="str">
        <f t="shared" si="54"/>
        <v/>
      </c>
      <c r="AR51" s="16" t="str">
        <f t="shared" si="55"/>
        <v/>
      </c>
      <c r="AX51">
        <v>45</v>
      </c>
      <c r="AY51" t="str">
        <f>IF(ISERROR(VLOOKUP($AX51,個人申込書!$Z$5:$AE$147,2,0)),"",VLOOKUP($AX51,個人申込書!$Z$5:$AE$147,2,0))</f>
        <v/>
      </c>
      <c r="AZ51" t="str">
        <f>IF(AY51="","",VLOOKUP($AX51,個人申込書!$Z$6:$AF$127,6,0))</f>
        <v/>
      </c>
      <c r="BA51" t="str">
        <f>IF(AY51="","",VLOOKUP($AX51,個人申込書!$Z$6:$AF$127,7,0))</f>
        <v/>
      </c>
      <c r="BB51">
        <v>45</v>
      </c>
      <c r="BC51">
        <f t="shared" si="56"/>
        <v>0</v>
      </c>
      <c r="BD51">
        <f t="shared" si="56"/>
        <v>0</v>
      </c>
      <c r="BE51">
        <f t="shared" si="56"/>
        <v>0</v>
      </c>
      <c r="BF51">
        <f t="shared" si="56"/>
        <v>0</v>
      </c>
      <c r="BG51">
        <f t="shared" si="56"/>
        <v>0</v>
      </c>
      <c r="BH51">
        <f t="shared" si="56"/>
        <v>0</v>
      </c>
      <c r="BI51">
        <f t="shared" si="56"/>
        <v>0</v>
      </c>
      <c r="BJ51">
        <f t="shared" si="56"/>
        <v>0</v>
      </c>
      <c r="BK51">
        <f t="shared" si="56"/>
        <v>0</v>
      </c>
      <c r="BL51">
        <f t="shared" si="56"/>
        <v>0</v>
      </c>
      <c r="BM51">
        <f t="shared" si="56"/>
        <v>0</v>
      </c>
      <c r="BN51">
        <f t="shared" si="56"/>
        <v>0</v>
      </c>
    </row>
    <row r="52" spans="1:66" ht="20.100000000000001" hidden="1" customHeight="1">
      <c r="A52" s="14" t="str">
        <f t="shared" si="34"/>
        <v/>
      </c>
      <c r="B52" s="166" t="str">
        <f t="shared" si="42"/>
        <v/>
      </c>
      <c r="C52" s="167" t="str">
        <f t="shared" si="43"/>
        <v/>
      </c>
      <c r="D52" s="176"/>
      <c r="E52" s="35"/>
      <c r="F52" s="36"/>
      <c r="G52" s="35"/>
      <c r="H52" s="35"/>
      <c r="I52" s="35"/>
      <c r="J52" s="35"/>
      <c r="K52" s="77" t="str">
        <f t="shared" si="11"/>
        <v/>
      </c>
      <c r="L52" s="76" t="str">
        <f t="shared" si="39"/>
        <v/>
      </c>
      <c r="M52" s="17" t="str">
        <f t="shared" si="44"/>
        <v/>
      </c>
      <c r="N52" s="17" t="str">
        <f t="shared" si="45"/>
        <v>999:99.99</v>
      </c>
      <c r="P52" s="16" t="str">
        <f t="shared" si="33"/>
        <v/>
      </c>
      <c r="Q52" s="16" t="str">
        <f t="shared" si="13"/>
        <v/>
      </c>
      <c r="R52" s="16" t="str">
        <f t="shared" si="14"/>
        <v/>
      </c>
      <c r="S52" s="16" t="str">
        <f t="shared" si="15"/>
        <v/>
      </c>
      <c r="T52" s="16"/>
      <c r="U52" s="16">
        <f t="shared" si="17"/>
        <v>0</v>
      </c>
      <c r="V52" s="16">
        <f t="shared" si="18"/>
        <v>0</v>
      </c>
      <c r="W52" s="16">
        <f t="shared" si="19"/>
        <v>0</v>
      </c>
      <c r="X52" s="16">
        <f t="shared" si="20"/>
        <v>0</v>
      </c>
      <c r="Y52" s="16">
        <f t="shared" si="21"/>
        <v>0</v>
      </c>
      <c r="Z52" s="16">
        <f t="shared" si="22"/>
        <v>0</v>
      </c>
      <c r="AA52" s="16">
        <f t="shared" si="23"/>
        <v>0</v>
      </c>
      <c r="AB52" s="16">
        <f t="shared" si="24"/>
        <v>0</v>
      </c>
      <c r="AC52" s="16">
        <f t="shared" si="25"/>
        <v>0</v>
      </c>
      <c r="AD52" s="34" t="str">
        <f t="shared" si="46"/>
        <v/>
      </c>
      <c r="AE52" s="34" t="str">
        <f t="shared" si="47"/>
        <v/>
      </c>
      <c r="AF52" s="34" t="str">
        <f t="shared" si="48"/>
        <v/>
      </c>
      <c r="AG52" s="34" t="str">
        <f t="shared" si="49"/>
        <v/>
      </c>
      <c r="AH52" s="34">
        <f t="shared" si="26"/>
        <v>0</v>
      </c>
      <c r="AI52" s="34">
        <f t="shared" si="27"/>
        <v>0</v>
      </c>
      <c r="AJ52" s="34">
        <f t="shared" si="28"/>
        <v>0</v>
      </c>
      <c r="AK52" s="34">
        <f t="shared" si="29"/>
        <v>0</v>
      </c>
      <c r="AL52" s="34">
        <f t="shared" si="50"/>
        <v>0</v>
      </c>
      <c r="AM52" s="34" t="str">
        <f t="shared" si="30"/>
        <v/>
      </c>
      <c r="AN52" s="16">
        <f t="shared" si="51"/>
        <v>0</v>
      </c>
      <c r="AO52" s="16" t="str">
        <f t="shared" si="52"/>
        <v/>
      </c>
      <c r="AP52" s="16" t="str">
        <f t="shared" si="53"/>
        <v/>
      </c>
      <c r="AQ52" s="16" t="str">
        <f t="shared" si="54"/>
        <v/>
      </c>
      <c r="AR52" s="16" t="str">
        <f t="shared" si="55"/>
        <v/>
      </c>
      <c r="AX52">
        <v>46</v>
      </c>
      <c r="AY52" t="str">
        <f>IF(ISERROR(VLOOKUP($AX52,個人申込書!$Z$5:$AE$147,2,0)),"",VLOOKUP($AX52,個人申込書!$Z$5:$AE$147,2,0))</f>
        <v/>
      </c>
      <c r="AZ52" t="str">
        <f>IF(AY52="","",VLOOKUP($AX52,個人申込書!$Z$6:$AF$127,6,0))</f>
        <v/>
      </c>
      <c r="BA52" t="str">
        <f>IF(AY52="","",VLOOKUP($AX52,個人申込書!$Z$6:$AF$127,7,0))</f>
        <v/>
      </c>
      <c r="BB52">
        <v>46</v>
      </c>
      <c r="BC52">
        <f t="shared" si="56"/>
        <v>0</v>
      </c>
      <c r="BD52">
        <f t="shared" si="56"/>
        <v>0</v>
      </c>
      <c r="BE52">
        <f t="shared" si="56"/>
        <v>0</v>
      </c>
      <c r="BF52">
        <f t="shared" si="56"/>
        <v>0</v>
      </c>
      <c r="BG52">
        <f t="shared" si="56"/>
        <v>0</v>
      </c>
      <c r="BH52">
        <f t="shared" si="56"/>
        <v>0</v>
      </c>
      <c r="BI52">
        <f t="shared" si="56"/>
        <v>0</v>
      </c>
      <c r="BJ52">
        <f t="shared" si="56"/>
        <v>0</v>
      </c>
      <c r="BK52">
        <f t="shared" si="56"/>
        <v>0</v>
      </c>
      <c r="BL52">
        <f t="shared" si="56"/>
        <v>0</v>
      </c>
      <c r="BM52">
        <f t="shared" si="56"/>
        <v>0</v>
      </c>
      <c r="BN52">
        <f t="shared" si="56"/>
        <v>0</v>
      </c>
    </row>
    <row r="53" spans="1:66" ht="20.100000000000001" hidden="1" customHeight="1">
      <c r="A53" s="14" t="str">
        <f t="shared" si="34"/>
        <v/>
      </c>
      <c r="B53" s="166" t="str">
        <f t="shared" si="42"/>
        <v/>
      </c>
      <c r="C53" s="167" t="str">
        <f t="shared" si="43"/>
        <v/>
      </c>
      <c r="D53" s="176"/>
      <c r="E53" s="35"/>
      <c r="F53" s="36"/>
      <c r="G53" s="35"/>
      <c r="H53" s="35"/>
      <c r="I53" s="35"/>
      <c r="J53" s="35"/>
      <c r="K53" s="77" t="str">
        <f t="shared" si="11"/>
        <v/>
      </c>
      <c r="L53" s="76" t="str">
        <f t="shared" si="39"/>
        <v/>
      </c>
      <c r="M53" s="17" t="str">
        <f t="shared" si="44"/>
        <v/>
      </c>
      <c r="N53" s="17" t="str">
        <f t="shared" si="45"/>
        <v>999:99.99</v>
      </c>
      <c r="P53" s="16" t="str">
        <f t="shared" si="33"/>
        <v/>
      </c>
      <c r="Q53" s="16" t="str">
        <f t="shared" si="13"/>
        <v/>
      </c>
      <c r="R53" s="16" t="str">
        <f t="shared" si="14"/>
        <v/>
      </c>
      <c r="S53" s="16" t="str">
        <f t="shared" si="15"/>
        <v/>
      </c>
      <c r="T53" s="16"/>
      <c r="U53" s="16">
        <f t="shared" si="17"/>
        <v>0</v>
      </c>
      <c r="V53" s="16">
        <f t="shared" si="18"/>
        <v>0</v>
      </c>
      <c r="W53" s="16">
        <f t="shared" si="19"/>
        <v>0</v>
      </c>
      <c r="X53" s="16">
        <f t="shared" si="20"/>
        <v>0</v>
      </c>
      <c r="Y53" s="16">
        <f t="shared" si="21"/>
        <v>0</v>
      </c>
      <c r="Z53" s="16">
        <f t="shared" si="22"/>
        <v>0</v>
      </c>
      <c r="AA53" s="16">
        <f t="shared" si="23"/>
        <v>0</v>
      </c>
      <c r="AB53" s="16">
        <f t="shared" si="24"/>
        <v>0</v>
      </c>
      <c r="AC53" s="16">
        <f t="shared" si="25"/>
        <v>0</v>
      </c>
      <c r="AD53" s="34" t="str">
        <f t="shared" si="46"/>
        <v/>
      </c>
      <c r="AE53" s="34" t="str">
        <f t="shared" si="47"/>
        <v/>
      </c>
      <c r="AF53" s="34" t="str">
        <f t="shared" si="48"/>
        <v/>
      </c>
      <c r="AG53" s="34" t="str">
        <f t="shared" si="49"/>
        <v/>
      </c>
      <c r="AH53" s="34">
        <f t="shared" si="26"/>
        <v>0</v>
      </c>
      <c r="AI53" s="34">
        <f t="shared" si="27"/>
        <v>0</v>
      </c>
      <c r="AJ53" s="34">
        <f t="shared" si="28"/>
        <v>0</v>
      </c>
      <c r="AK53" s="34">
        <f t="shared" si="29"/>
        <v>0</v>
      </c>
      <c r="AL53" s="34">
        <f t="shared" si="50"/>
        <v>0</v>
      </c>
      <c r="AM53" s="34" t="str">
        <f t="shared" si="30"/>
        <v/>
      </c>
      <c r="AN53" s="16">
        <f t="shared" si="51"/>
        <v>0</v>
      </c>
      <c r="AO53" s="16" t="str">
        <f t="shared" si="52"/>
        <v/>
      </c>
      <c r="AP53" s="16" t="str">
        <f t="shared" si="53"/>
        <v/>
      </c>
      <c r="AQ53" s="16" t="str">
        <f t="shared" si="54"/>
        <v/>
      </c>
      <c r="AR53" s="16" t="str">
        <f t="shared" si="55"/>
        <v/>
      </c>
      <c r="AX53">
        <v>47</v>
      </c>
      <c r="AY53" t="str">
        <f>IF(ISERROR(VLOOKUP($AX53,個人申込書!$Z$5:$AE$147,2,0)),"",VLOOKUP($AX53,個人申込書!$Z$5:$AE$147,2,0))</f>
        <v/>
      </c>
      <c r="AZ53" t="str">
        <f>IF(AY53="","",VLOOKUP($AX53,個人申込書!$Z$6:$AF$127,6,0))</f>
        <v/>
      </c>
      <c r="BA53" t="str">
        <f>IF(AY53="","",VLOOKUP($AX53,個人申込書!$Z$6:$AF$127,7,0))</f>
        <v/>
      </c>
      <c r="BB53">
        <v>47</v>
      </c>
      <c r="BC53">
        <f t="shared" si="56"/>
        <v>0</v>
      </c>
      <c r="BD53">
        <f t="shared" si="56"/>
        <v>0</v>
      </c>
      <c r="BE53">
        <f t="shared" si="56"/>
        <v>0</v>
      </c>
      <c r="BF53">
        <f t="shared" si="56"/>
        <v>0</v>
      </c>
      <c r="BG53">
        <f t="shared" si="56"/>
        <v>0</v>
      </c>
      <c r="BH53">
        <f t="shared" si="56"/>
        <v>0</v>
      </c>
      <c r="BI53">
        <f t="shared" si="56"/>
        <v>0</v>
      </c>
      <c r="BJ53">
        <f t="shared" si="56"/>
        <v>0</v>
      </c>
      <c r="BK53">
        <f t="shared" si="56"/>
        <v>0</v>
      </c>
      <c r="BL53">
        <f t="shared" si="56"/>
        <v>0</v>
      </c>
      <c r="BM53">
        <f t="shared" si="56"/>
        <v>0</v>
      </c>
      <c r="BN53">
        <f t="shared" si="56"/>
        <v>0</v>
      </c>
    </row>
    <row r="54" spans="1:66" ht="20.100000000000001" hidden="1" customHeight="1">
      <c r="A54" s="14" t="str">
        <f t="shared" si="34"/>
        <v/>
      </c>
      <c r="B54" s="166" t="str">
        <f t="shared" si="42"/>
        <v/>
      </c>
      <c r="C54" s="167" t="str">
        <f t="shared" si="43"/>
        <v/>
      </c>
      <c r="D54" s="176"/>
      <c r="E54" s="35"/>
      <c r="F54" s="36"/>
      <c r="G54" s="35"/>
      <c r="H54" s="35"/>
      <c r="I54" s="35"/>
      <c r="J54" s="35"/>
      <c r="K54" s="77" t="str">
        <f t="shared" si="11"/>
        <v/>
      </c>
      <c r="L54" s="76" t="str">
        <f t="shared" si="39"/>
        <v/>
      </c>
      <c r="M54" s="17" t="str">
        <f t="shared" si="44"/>
        <v/>
      </c>
      <c r="N54" s="17" t="str">
        <f t="shared" si="45"/>
        <v>999:99.99</v>
      </c>
      <c r="P54" s="16" t="str">
        <f t="shared" si="33"/>
        <v/>
      </c>
      <c r="Q54" s="16" t="str">
        <f t="shared" si="13"/>
        <v/>
      </c>
      <c r="R54" s="16" t="str">
        <f t="shared" si="14"/>
        <v/>
      </c>
      <c r="S54" s="16" t="str">
        <f t="shared" si="15"/>
        <v/>
      </c>
      <c r="T54" s="16"/>
      <c r="U54" s="16">
        <f t="shared" si="17"/>
        <v>0</v>
      </c>
      <c r="V54" s="16">
        <f t="shared" si="18"/>
        <v>0</v>
      </c>
      <c r="W54" s="16">
        <f t="shared" si="19"/>
        <v>0</v>
      </c>
      <c r="X54" s="16">
        <f t="shared" si="20"/>
        <v>0</v>
      </c>
      <c r="Y54" s="16">
        <f t="shared" si="21"/>
        <v>0</v>
      </c>
      <c r="Z54" s="16">
        <f t="shared" si="22"/>
        <v>0</v>
      </c>
      <c r="AA54" s="16">
        <f t="shared" si="23"/>
        <v>0</v>
      </c>
      <c r="AB54" s="16">
        <f t="shared" si="24"/>
        <v>0</v>
      </c>
      <c r="AC54" s="16">
        <f t="shared" si="25"/>
        <v>0</v>
      </c>
      <c r="AD54" s="34" t="str">
        <f t="shared" si="46"/>
        <v/>
      </c>
      <c r="AE54" s="34" t="str">
        <f t="shared" si="47"/>
        <v/>
      </c>
      <c r="AF54" s="34" t="str">
        <f t="shared" si="48"/>
        <v/>
      </c>
      <c r="AG54" s="34" t="str">
        <f t="shared" si="49"/>
        <v/>
      </c>
      <c r="AH54" s="34">
        <f t="shared" si="26"/>
        <v>0</v>
      </c>
      <c r="AI54" s="34">
        <f t="shared" si="27"/>
        <v>0</v>
      </c>
      <c r="AJ54" s="34">
        <f t="shared" si="28"/>
        <v>0</v>
      </c>
      <c r="AK54" s="34">
        <f t="shared" si="29"/>
        <v>0</v>
      </c>
      <c r="AL54" s="34">
        <f t="shared" si="50"/>
        <v>0</v>
      </c>
      <c r="AM54" s="34" t="str">
        <f t="shared" si="30"/>
        <v/>
      </c>
      <c r="AN54" s="16">
        <f t="shared" si="51"/>
        <v>0</v>
      </c>
      <c r="AO54" s="16" t="str">
        <f t="shared" si="52"/>
        <v/>
      </c>
      <c r="AP54" s="16" t="str">
        <f t="shared" si="53"/>
        <v/>
      </c>
      <c r="AQ54" s="16" t="str">
        <f t="shared" si="54"/>
        <v/>
      </c>
      <c r="AR54" s="16" t="str">
        <f t="shared" si="55"/>
        <v/>
      </c>
      <c r="AX54">
        <v>48</v>
      </c>
      <c r="AY54" t="str">
        <f>IF(ISERROR(VLOOKUP($AX54,個人申込書!$Z$5:$AE$147,2,0)),"",VLOOKUP($AX54,個人申込書!$Z$5:$AE$147,2,0))</f>
        <v/>
      </c>
      <c r="AZ54" t="str">
        <f>IF(AY54="","",VLOOKUP($AX54,個人申込書!$Z$6:$AF$127,6,0))</f>
        <v/>
      </c>
      <c r="BA54" t="str">
        <f>IF(AY54="","",VLOOKUP($AX54,個人申込書!$Z$6:$AF$127,7,0))</f>
        <v/>
      </c>
      <c r="BB54">
        <v>48</v>
      </c>
      <c r="BC54">
        <f t="shared" si="56"/>
        <v>0</v>
      </c>
      <c r="BD54">
        <f t="shared" si="56"/>
        <v>0</v>
      </c>
      <c r="BE54">
        <f t="shared" si="56"/>
        <v>0</v>
      </c>
      <c r="BF54">
        <f t="shared" si="56"/>
        <v>0</v>
      </c>
      <c r="BG54">
        <f t="shared" si="56"/>
        <v>0</v>
      </c>
      <c r="BH54">
        <f t="shared" si="56"/>
        <v>0</v>
      </c>
      <c r="BI54">
        <f t="shared" si="56"/>
        <v>0</v>
      </c>
      <c r="BJ54">
        <f t="shared" si="56"/>
        <v>0</v>
      </c>
      <c r="BK54">
        <f t="shared" si="56"/>
        <v>0</v>
      </c>
      <c r="BL54">
        <f t="shared" si="56"/>
        <v>0</v>
      </c>
      <c r="BM54">
        <f t="shared" si="56"/>
        <v>0</v>
      </c>
      <c r="BN54">
        <f t="shared" si="56"/>
        <v>0</v>
      </c>
    </row>
    <row r="55" spans="1:66" ht="20.100000000000001" hidden="1" customHeight="1">
      <c r="A55" s="14" t="str">
        <f t="shared" si="34"/>
        <v/>
      </c>
      <c r="B55" s="166" t="str">
        <f t="shared" si="42"/>
        <v/>
      </c>
      <c r="C55" s="167" t="str">
        <f t="shared" si="43"/>
        <v/>
      </c>
      <c r="D55" s="176"/>
      <c r="E55" s="35"/>
      <c r="F55" s="36"/>
      <c r="G55" s="35"/>
      <c r="H55" s="35"/>
      <c r="I55" s="35"/>
      <c r="J55" s="35"/>
      <c r="K55" s="77" t="str">
        <f t="shared" si="11"/>
        <v/>
      </c>
      <c r="L55" s="76" t="str">
        <f t="shared" si="39"/>
        <v/>
      </c>
      <c r="M55" s="17" t="str">
        <f t="shared" si="44"/>
        <v/>
      </c>
      <c r="N55" s="17" t="str">
        <f t="shared" si="45"/>
        <v>999:99.99</v>
      </c>
      <c r="P55" s="16" t="str">
        <f t="shared" si="33"/>
        <v/>
      </c>
      <c r="Q55" s="16" t="str">
        <f t="shared" si="13"/>
        <v/>
      </c>
      <c r="R55" s="16" t="str">
        <f t="shared" si="14"/>
        <v/>
      </c>
      <c r="S55" s="16" t="str">
        <f t="shared" si="15"/>
        <v/>
      </c>
      <c r="T55" s="16"/>
      <c r="U55" s="16">
        <f t="shared" si="17"/>
        <v>0</v>
      </c>
      <c r="V55" s="16">
        <f t="shared" si="18"/>
        <v>0</v>
      </c>
      <c r="W55" s="16">
        <f t="shared" si="19"/>
        <v>0</v>
      </c>
      <c r="X55" s="16">
        <f t="shared" si="20"/>
        <v>0</v>
      </c>
      <c r="Y55" s="16">
        <f t="shared" si="21"/>
        <v>0</v>
      </c>
      <c r="Z55" s="16">
        <f t="shared" si="22"/>
        <v>0</v>
      </c>
      <c r="AA55" s="16">
        <f t="shared" si="23"/>
        <v>0</v>
      </c>
      <c r="AB55" s="16">
        <f t="shared" si="24"/>
        <v>0</v>
      </c>
      <c r="AC55" s="16">
        <f t="shared" si="25"/>
        <v>0</v>
      </c>
      <c r="AD55" s="34" t="str">
        <f t="shared" si="46"/>
        <v/>
      </c>
      <c r="AE55" s="34" t="str">
        <f t="shared" si="47"/>
        <v/>
      </c>
      <c r="AF55" s="34" t="str">
        <f t="shared" si="48"/>
        <v/>
      </c>
      <c r="AG55" s="34" t="str">
        <f t="shared" si="49"/>
        <v/>
      </c>
      <c r="AH55" s="34">
        <f t="shared" si="26"/>
        <v>0</v>
      </c>
      <c r="AI55" s="34">
        <f t="shared" si="27"/>
        <v>0</v>
      </c>
      <c r="AJ55" s="34">
        <f t="shared" si="28"/>
        <v>0</v>
      </c>
      <c r="AK55" s="34">
        <f t="shared" si="29"/>
        <v>0</v>
      </c>
      <c r="AL55" s="34">
        <f t="shared" si="50"/>
        <v>0</v>
      </c>
      <c r="AM55" s="34" t="str">
        <f t="shared" si="30"/>
        <v/>
      </c>
      <c r="AN55" s="16">
        <f t="shared" si="51"/>
        <v>0</v>
      </c>
      <c r="AO55" s="16" t="str">
        <f t="shared" si="52"/>
        <v/>
      </c>
      <c r="AP55" s="16" t="str">
        <f t="shared" si="53"/>
        <v/>
      </c>
      <c r="AQ55" s="16" t="str">
        <f t="shared" si="54"/>
        <v/>
      </c>
      <c r="AR55" s="16" t="str">
        <f t="shared" si="55"/>
        <v/>
      </c>
      <c r="AX55">
        <v>49</v>
      </c>
      <c r="AY55" t="str">
        <f>IF(ISERROR(VLOOKUP($AX55,個人申込書!$Z$5:$AE$147,2,0)),"",VLOOKUP($AX55,個人申込書!$Z$5:$AE$147,2,0))</f>
        <v/>
      </c>
      <c r="AZ55" t="str">
        <f>IF(AY55="","",VLOOKUP($AX55,個人申込書!$Z$6:$AF$127,6,0))</f>
        <v/>
      </c>
      <c r="BA55" t="str">
        <f>IF(AY55="","",VLOOKUP($AX55,個人申込書!$Z$6:$AF$127,7,0))</f>
        <v/>
      </c>
      <c r="BB55">
        <v>49</v>
      </c>
      <c r="BC55">
        <f t="shared" si="56"/>
        <v>0</v>
      </c>
      <c r="BD55">
        <f t="shared" si="56"/>
        <v>0</v>
      </c>
      <c r="BE55">
        <f t="shared" si="56"/>
        <v>0</v>
      </c>
      <c r="BF55">
        <f t="shared" si="56"/>
        <v>0</v>
      </c>
      <c r="BG55">
        <f t="shared" si="56"/>
        <v>0</v>
      </c>
      <c r="BH55">
        <f t="shared" si="56"/>
        <v>0</v>
      </c>
      <c r="BI55">
        <f t="shared" si="56"/>
        <v>0</v>
      </c>
      <c r="BJ55">
        <f t="shared" si="56"/>
        <v>0</v>
      </c>
      <c r="BK55">
        <f t="shared" si="56"/>
        <v>0</v>
      </c>
      <c r="BL55">
        <f t="shared" si="56"/>
        <v>0</v>
      </c>
      <c r="BM55">
        <f t="shared" si="56"/>
        <v>0</v>
      </c>
      <c r="BN55">
        <f t="shared" si="56"/>
        <v>0</v>
      </c>
    </row>
    <row r="56" spans="1:66" ht="20.100000000000001" hidden="1" customHeight="1">
      <c r="A56" s="14" t="str">
        <f t="shared" si="34"/>
        <v/>
      </c>
      <c r="B56" s="166" t="str">
        <f t="shared" si="42"/>
        <v/>
      </c>
      <c r="C56" s="167" t="str">
        <f t="shared" si="43"/>
        <v/>
      </c>
      <c r="D56" s="176"/>
      <c r="E56" s="35"/>
      <c r="F56" s="36"/>
      <c r="G56" s="35"/>
      <c r="H56" s="35"/>
      <c r="I56" s="35"/>
      <c r="J56" s="35"/>
      <c r="K56" s="77" t="str">
        <f t="shared" si="11"/>
        <v/>
      </c>
      <c r="L56" s="76" t="str">
        <f t="shared" si="39"/>
        <v/>
      </c>
      <c r="M56" s="17" t="str">
        <f t="shared" si="44"/>
        <v/>
      </c>
      <c r="N56" s="17" t="str">
        <f t="shared" si="45"/>
        <v>999:99.99</v>
      </c>
      <c r="P56" s="16" t="str">
        <f t="shared" si="33"/>
        <v/>
      </c>
      <c r="Q56" s="16" t="str">
        <f t="shared" si="13"/>
        <v/>
      </c>
      <c r="R56" s="16" t="str">
        <f t="shared" si="14"/>
        <v/>
      </c>
      <c r="S56" s="16" t="str">
        <f t="shared" si="15"/>
        <v/>
      </c>
      <c r="T56" s="16"/>
      <c r="U56" s="16">
        <f t="shared" si="17"/>
        <v>0</v>
      </c>
      <c r="V56" s="16">
        <f t="shared" si="18"/>
        <v>0</v>
      </c>
      <c r="W56" s="16">
        <f t="shared" si="19"/>
        <v>0</v>
      </c>
      <c r="X56" s="16">
        <f t="shared" si="20"/>
        <v>0</v>
      </c>
      <c r="Y56" s="16">
        <f t="shared" si="21"/>
        <v>0</v>
      </c>
      <c r="Z56" s="16">
        <f t="shared" si="22"/>
        <v>0</v>
      </c>
      <c r="AA56" s="16">
        <f t="shared" si="23"/>
        <v>0</v>
      </c>
      <c r="AB56" s="16">
        <f t="shared" si="24"/>
        <v>0</v>
      </c>
      <c r="AC56" s="16">
        <f t="shared" si="25"/>
        <v>0</v>
      </c>
      <c r="AD56" s="34" t="str">
        <f t="shared" si="46"/>
        <v/>
      </c>
      <c r="AE56" s="34" t="str">
        <f t="shared" si="47"/>
        <v/>
      </c>
      <c r="AF56" s="34" t="str">
        <f t="shared" si="48"/>
        <v/>
      </c>
      <c r="AG56" s="34" t="str">
        <f t="shared" si="49"/>
        <v/>
      </c>
      <c r="AH56" s="34">
        <f t="shared" si="26"/>
        <v>0</v>
      </c>
      <c r="AI56" s="34">
        <f t="shared" si="27"/>
        <v>0</v>
      </c>
      <c r="AJ56" s="34">
        <f t="shared" si="28"/>
        <v>0</v>
      </c>
      <c r="AK56" s="34">
        <f t="shared" si="29"/>
        <v>0</v>
      </c>
      <c r="AL56" s="34">
        <f t="shared" si="50"/>
        <v>0</v>
      </c>
      <c r="AM56" s="34" t="str">
        <f t="shared" si="30"/>
        <v/>
      </c>
      <c r="AN56" s="16">
        <f t="shared" si="51"/>
        <v>0</v>
      </c>
      <c r="AO56" s="16" t="str">
        <f t="shared" si="52"/>
        <v/>
      </c>
      <c r="AP56" s="16" t="str">
        <f t="shared" si="53"/>
        <v/>
      </c>
      <c r="AQ56" s="16" t="str">
        <f t="shared" si="54"/>
        <v/>
      </c>
      <c r="AR56" s="16" t="str">
        <f t="shared" si="55"/>
        <v/>
      </c>
      <c r="AX56">
        <v>50</v>
      </c>
      <c r="AY56" t="str">
        <f>IF(ISERROR(VLOOKUP($AX56,個人申込書!$Z$5:$AE$147,2,0)),"",VLOOKUP($AX56,個人申込書!$Z$5:$AE$147,2,0))</f>
        <v/>
      </c>
      <c r="AZ56" t="str">
        <f>IF(AY56="","",VLOOKUP($AX56,個人申込書!$Z$6:$AF$127,6,0))</f>
        <v/>
      </c>
      <c r="BA56" t="str">
        <f>IF(AY56="","",VLOOKUP($AX56,個人申込書!$Z$6:$AF$127,7,0))</f>
        <v/>
      </c>
      <c r="BB56">
        <v>50</v>
      </c>
      <c r="BC56">
        <f t="shared" si="56"/>
        <v>0</v>
      </c>
      <c r="BD56">
        <f t="shared" si="56"/>
        <v>0</v>
      </c>
      <c r="BE56">
        <f t="shared" si="56"/>
        <v>0</v>
      </c>
      <c r="BF56">
        <f t="shared" si="56"/>
        <v>0</v>
      </c>
      <c r="BG56">
        <f t="shared" si="56"/>
        <v>0</v>
      </c>
      <c r="BH56">
        <f t="shared" si="56"/>
        <v>0</v>
      </c>
      <c r="BI56">
        <f t="shared" si="56"/>
        <v>0</v>
      </c>
      <c r="BJ56">
        <f t="shared" si="56"/>
        <v>0</v>
      </c>
      <c r="BK56">
        <f t="shared" si="56"/>
        <v>0</v>
      </c>
      <c r="BL56">
        <f t="shared" si="56"/>
        <v>0</v>
      </c>
      <c r="BM56">
        <f t="shared" si="56"/>
        <v>0</v>
      </c>
      <c r="BN56">
        <f t="shared" si="56"/>
        <v>0</v>
      </c>
    </row>
    <row r="57" spans="1:66" ht="20.100000000000001" hidden="1" customHeight="1">
      <c r="A57" s="14" t="str">
        <f t="shared" si="34"/>
        <v/>
      </c>
      <c r="B57" s="166" t="str">
        <f t="shared" si="42"/>
        <v/>
      </c>
      <c r="C57" s="167" t="str">
        <f t="shared" si="43"/>
        <v/>
      </c>
      <c r="D57" s="176"/>
      <c r="E57" s="35"/>
      <c r="F57" s="36"/>
      <c r="G57" s="35"/>
      <c r="H57" s="35"/>
      <c r="I57" s="35"/>
      <c r="J57" s="35"/>
      <c r="K57" s="77" t="str">
        <f t="shared" si="11"/>
        <v/>
      </c>
      <c r="L57" s="76" t="str">
        <f t="shared" si="39"/>
        <v/>
      </c>
      <c r="M57" s="17" t="str">
        <f t="shared" si="44"/>
        <v/>
      </c>
      <c r="N57" s="17" t="str">
        <f t="shared" si="45"/>
        <v>999:99.99</v>
      </c>
      <c r="P57" s="16" t="str">
        <f t="shared" si="33"/>
        <v/>
      </c>
      <c r="Q57" s="16" t="str">
        <f t="shared" si="13"/>
        <v/>
      </c>
      <c r="R57" s="16" t="str">
        <f t="shared" si="14"/>
        <v/>
      </c>
      <c r="S57" s="16" t="str">
        <f t="shared" si="15"/>
        <v/>
      </c>
      <c r="T57" s="16"/>
      <c r="U57" s="16">
        <f t="shared" si="17"/>
        <v>0</v>
      </c>
      <c r="V57" s="16">
        <f t="shared" si="18"/>
        <v>0</v>
      </c>
      <c r="W57" s="16">
        <f t="shared" si="19"/>
        <v>0</v>
      </c>
      <c r="X57" s="16">
        <f t="shared" si="20"/>
        <v>0</v>
      </c>
      <c r="Y57" s="16">
        <f t="shared" si="21"/>
        <v>0</v>
      </c>
      <c r="Z57" s="16">
        <f t="shared" si="22"/>
        <v>0</v>
      </c>
      <c r="AA57" s="16">
        <f t="shared" si="23"/>
        <v>0</v>
      </c>
      <c r="AB57" s="16">
        <f t="shared" si="24"/>
        <v>0</v>
      </c>
      <c r="AC57" s="16">
        <f t="shared" si="25"/>
        <v>0</v>
      </c>
      <c r="AD57" s="34" t="str">
        <f t="shared" si="46"/>
        <v/>
      </c>
      <c r="AE57" s="34" t="str">
        <f t="shared" si="47"/>
        <v/>
      </c>
      <c r="AF57" s="34" t="str">
        <f t="shared" si="48"/>
        <v/>
      </c>
      <c r="AG57" s="34" t="str">
        <f t="shared" si="49"/>
        <v/>
      </c>
      <c r="AH57" s="34">
        <f t="shared" si="26"/>
        <v>0</v>
      </c>
      <c r="AI57" s="34">
        <f t="shared" si="27"/>
        <v>0</v>
      </c>
      <c r="AJ57" s="34">
        <f t="shared" si="28"/>
        <v>0</v>
      </c>
      <c r="AK57" s="34">
        <f t="shared" si="29"/>
        <v>0</v>
      </c>
      <c r="AL57" s="34">
        <f t="shared" si="50"/>
        <v>0</v>
      </c>
      <c r="AM57" s="34" t="str">
        <f t="shared" si="30"/>
        <v/>
      </c>
      <c r="AN57" s="16">
        <f t="shared" si="51"/>
        <v>0</v>
      </c>
      <c r="AO57" s="16" t="str">
        <f t="shared" si="52"/>
        <v/>
      </c>
      <c r="AP57" s="16" t="str">
        <f t="shared" si="53"/>
        <v/>
      </c>
      <c r="AQ57" s="16" t="str">
        <f t="shared" si="54"/>
        <v/>
      </c>
      <c r="AR57" s="16" t="str">
        <f t="shared" si="55"/>
        <v/>
      </c>
      <c r="AX57">
        <v>51</v>
      </c>
      <c r="AY57" t="str">
        <f>IF(ISERROR(VLOOKUP($AX57,個人申込書!$Z$5:$AE$147,2,0)),"",VLOOKUP($AX57,個人申込書!$Z$5:$AE$147,2,0))</f>
        <v/>
      </c>
      <c r="AZ57" t="str">
        <f>IF(AY57="","",VLOOKUP($AX57,個人申込書!$Z$6:$AF$127,6,0))</f>
        <v/>
      </c>
      <c r="BA57" t="str">
        <f>IF(AY57="","",VLOOKUP($AX57,個人申込書!$Z$6:$AF$127,7,0))</f>
        <v/>
      </c>
      <c r="BB57">
        <v>51</v>
      </c>
      <c r="BC57">
        <f t="shared" ref="BC57:BN66" si="57">COUNTIF($AD$6:$AG$65,BC$5&amp;$AY57)</f>
        <v>0</v>
      </c>
      <c r="BD57">
        <f t="shared" si="57"/>
        <v>0</v>
      </c>
      <c r="BE57">
        <f t="shared" si="57"/>
        <v>0</v>
      </c>
      <c r="BF57">
        <f t="shared" si="57"/>
        <v>0</v>
      </c>
      <c r="BG57">
        <f t="shared" si="57"/>
        <v>0</v>
      </c>
      <c r="BH57">
        <f t="shared" si="57"/>
        <v>0</v>
      </c>
      <c r="BI57">
        <f t="shared" si="57"/>
        <v>0</v>
      </c>
      <c r="BJ57">
        <f t="shared" si="57"/>
        <v>0</v>
      </c>
      <c r="BK57">
        <f t="shared" si="57"/>
        <v>0</v>
      </c>
      <c r="BL57">
        <f t="shared" si="57"/>
        <v>0</v>
      </c>
      <c r="BM57">
        <f t="shared" si="57"/>
        <v>0</v>
      </c>
      <c r="BN57">
        <f t="shared" si="57"/>
        <v>0</v>
      </c>
    </row>
    <row r="58" spans="1:66" ht="20.100000000000001" hidden="1" customHeight="1">
      <c r="A58" s="14" t="str">
        <f t="shared" si="34"/>
        <v/>
      </c>
      <c r="B58" s="166" t="str">
        <f t="shared" si="42"/>
        <v/>
      </c>
      <c r="C58" s="167" t="str">
        <f t="shared" si="43"/>
        <v/>
      </c>
      <c r="D58" s="176"/>
      <c r="E58" s="35"/>
      <c r="F58" s="36"/>
      <c r="G58" s="35"/>
      <c r="H58" s="35"/>
      <c r="I58" s="35"/>
      <c r="J58" s="35"/>
      <c r="K58" s="77" t="str">
        <f t="shared" si="11"/>
        <v/>
      </c>
      <c r="L58" s="76" t="str">
        <f t="shared" si="39"/>
        <v/>
      </c>
      <c r="M58" s="17" t="str">
        <f t="shared" si="44"/>
        <v/>
      </c>
      <c r="N58" s="17" t="str">
        <f t="shared" si="45"/>
        <v>999:99.99</v>
      </c>
      <c r="P58" s="16" t="str">
        <f t="shared" si="33"/>
        <v/>
      </c>
      <c r="Q58" s="16" t="str">
        <f t="shared" si="13"/>
        <v/>
      </c>
      <c r="R58" s="16" t="str">
        <f t="shared" si="14"/>
        <v/>
      </c>
      <c r="S58" s="16" t="str">
        <f t="shared" si="15"/>
        <v/>
      </c>
      <c r="T58" s="16"/>
      <c r="U58" s="16">
        <f t="shared" si="17"/>
        <v>0</v>
      </c>
      <c r="V58" s="16">
        <f t="shared" si="18"/>
        <v>0</v>
      </c>
      <c r="W58" s="16">
        <f t="shared" si="19"/>
        <v>0</v>
      </c>
      <c r="X58" s="16">
        <f t="shared" si="20"/>
        <v>0</v>
      </c>
      <c r="Y58" s="16">
        <f t="shared" si="21"/>
        <v>0</v>
      </c>
      <c r="Z58" s="16">
        <f t="shared" si="22"/>
        <v>0</v>
      </c>
      <c r="AA58" s="16">
        <f t="shared" si="23"/>
        <v>0</v>
      </c>
      <c r="AB58" s="16">
        <f t="shared" si="24"/>
        <v>0</v>
      </c>
      <c r="AC58" s="16">
        <f t="shared" si="25"/>
        <v>0</v>
      </c>
      <c r="AD58" s="34" t="str">
        <f t="shared" si="46"/>
        <v/>
      </c>
      <c r="AE58" s="34" t="str">
        <f t="shared" si="47"/>
        <v/>
      </c>
      <c r="AF58" s="34" t="str">
        <f t="shared" si="48"/>
        <v/>
      </c>
      <c r="AG58" s="34" t="str">
        <f t="shared" si="49"/>
        <v/>
      </c>
      <c r="AH58" s="34">
        <f t="shared" si="26"/>
        <v>0</v>
      </c>
      <c r="AI58" s="34">
        <f t="shared" si="27"/>
        <v>0</v>
      </c>
      <c r="AJ58" s="34">
        <f t="shared" si="28"/>
        <v>0</v>
      </c>
      <c r="AK58" s="34">
        <f t="shared" si="29"/>
        <v>0</v>
      </c>
      <c r="AL58" s="34">
        <f t="shared" si="50"/>
        <v>0</v>
      </c>
      <c r="AM58" s="34" t="str">
        <f t="shared" si="30"/>
        <v/>
      </c>
      <c r="AN58" s="16">
        <f t="shared" si="51"/>
        <v>0</v>
      </c>
      <c r="AO58" s="16" t="str">
        <f t="shared" si="52"/>
        <v/>
      </c>
      <c r="AP58" s="16" t="str">
        <f t="shared" si="53"/>
        <v/>
      </c>
      <c r="AQ58" s="16" t="str">
        <f t="shared" si="54"/>
        <v/>
      </c>
      <c r="AR58" s="16" t="str">
        <f t="shared" si="55"/>
        <v/>
      </c>
      <c r="AX58">
        <v>52</v>
      </c>
      <c r="AY58" t="str">
        <f>IF(ISERROR(VLOOKUP($AX58,個人申込書!$Z$5:$AE$147,2,0)),"",VLOOKUP($AX58,個人申込書!$Z$5:$AE$147,2,0))</f>
        <v/>
      </c>
      <c r="AZ58" t="str">
        <f>IF(AY58="","",VLOOKUP($AX58,個人申込書!$Z$6:$AF$127,6,0))</f>
        <v/>
      </c>
      <c r="BA58" t="str">
        <f>IF(AY58="","",VLOOKUP($AX58,個人申込書!$Z$6:$AF$127,7,0))</f>
        <v/>
      </c>
      <c r="BB58">
        <v>52</v>
      </c>
      <c r="BC58">
        <f t="shared" si="57"/>
        <v>0</v>
      </c>
      <c r="BD58">
        <f t="shared" si="57"/>
        <v>0</v>
      </c>
      <c r="BE58">
        <f t="shared" si="57"/>
        <v>0</v>
      </c>
      <c r="BF58">
        <f t="shared" si="57"/>
        <v>0</v>
      </c>
      <c r="BG58">
        <f t="shared" si="57"/>
        <v>0</v>
      </c>
      <c r="BH58">
        <f t="shared" si="57"/>
        <v>0</v>
      </c>
      <c r="BI58">
        <f t="shared" si="57"/>
        <v>0</v>
      </c>
      <c r="BJ58">
        <f t="shared" si="57"/>
        <v>0</v>
      </c>
      <c r="BK58">
        <f t="shared" si="57"/>
        <v>0</v>
      </c>
      <c r="BL58">
        <f t="shared" si="57"/>
        <v>0</v>
      </c>
      <c r="BM58">
        <f t="shared" si="57"/>
        <v>0</v>
      </c>
      <c r="BN58">
        <f t="shared" si="57"/>
        <v>0</v>
      </c>
    </row>
    <row r="59" spans="1:66" ht="20.100000000000001" hidden="1" customHeight="1">
      <c r="A59" s="14" t="str">
        <f t="shared" si="34"/>
        <v/>
      </c>
      <c r="B59" s="166" t="str">
        <f t="shared" si="42"/>
        <v/>
      </c>
      <c r="C59" s="167" t="str">
        <f t="shared" si="43"/>
        <v/>
      </c>
      <c r="D59" s="176"/>
      <c r="E59" s="35"/>
      <c r="F59" s="36"/>
      <c r="G59" s="35"/>
      <c r="H59" s="35"/>
      <c r="I59" s="35"/>
      <c r="J59" s="35"/>
      <c r="K59" s="77" t="str">
        <f t="shared" si="11"/>
        <v/>
      </c>
      <c r="L59" s="76" t="str">
        <f t="shared" si="39"/>
        <v/>
      </c>
      <c r="M59" s="17" t="str">
        <f t="shared" si="44"/>
        <v/>
      </c>
      <c r="N59" s="17" t="str">
        <f t="shared" si="45"/>
        <v>999:99.99</v>
      </c>
      <c r="P59" s="16" t="str">
        <f t="shared" si="33"/>
        <v/>
      </c>
      <c r="Q59" s="16" t="str">
        <f t="shared" si="13"/>
        <v/>
      </c>
      <c r="R59" s="16" t="str">
        <f t="shared" si="14"/>
        <v/>
      </c>
      <c r="S59" s="16" t="str">
        <f t="shared" si="15"/>
        <v/>
      </c>
      <c r="T59" s="16"/>
      <c r="U59" s="16">
        <f t="shared" si="17"/>
        <v>0</v>
      </c>
      <c r="V59" s="16">
        <f t="shared" si="18"/>
        <v>0</v>
      </c>
      <c r="W59" s="16">
        <f t="shared" si="19"/>
        <v>0</v>
      </c>
      <c r="X59" s="16">
        <f t="shared" si="20"/>
        <v>0</v>
      </c>
      <c r="Y59" s="16">
        <f t="shared" si="21"/>
        <v>0</v>
      </c>
      <c r="Z59" s="16">
        <f t="shared" si="22"/>
        <v>0</v>
      </c>
      <c r="AA59" s="16">
        <f t="shared" si="23"/>
        <v>0</v>
      </c>
      <c r="AB59" s="16">
        <f t="shared" si="24"/>
        <v>0</v>
      </c>
      <c r="AC59" s="16">
        <f t="shared" si="25"/>
        <v>0</v>
      </c>
      <c r="AD59" s="34" t="str">
        <f t="shared" si="46"/>
        <v/>
      </c>
      <c r="AE59" s="34" t="str">
        <f t="shared" si="47"/>
        <v/>
      </c>
      <c r="AF59" s="34" t="str">
        <f t="shared" si="48"/>
        <v/>
      </c>
      <c r="AG59" s="34" t="str">
        <f t="shared" si="49"/>
        <v/>
      </c>
      <c r="AH59" s="34">
        <f t="shared" si="26"/>
        <v>0</v>
      </c>
      <c r="AI59" s="34">
        <f t="shared" si="27"/>
        <v>0</v>
      </c>
      <c r="AJ59" s="34">
        <f t="shared" si="28"/>
        <v>0</v>
      </c>
      <c r="AK59" s="34">
        <f t="shared" si="29"/>
        <v>0</v>
      </c>
      <c r="AL59" s="34">
        <f t="shared" si="50"/>
        <v>0</v>
      </c>
      <c r="AM59" s="34" t="str">
        <f t="shared" si="30"/>
        <v/>
      </c>
      <c r="AN59" s="16">
        <f t="shared" si="51"/>
        <v>0</v>
      </c>
      <c r="AO59" s="16" t="str">
        <f t="shared" si="52"/>
        <v/>
      </c>
      <c r="AP59" s="16" t="str">
        <f t="shared" si="53"/>
        <v/>
      </c>
      <c r="AQ59" s="16" t="str">
        <f t="shared" si="54"/>
        <v/>
      </c>
      <c r="AR59" s="16" t="str">
        <f t="shared" si="55"/>
        <v/>
      </c>
      <c r="AX59">
        <v>53</v>
      </c>
      <c r="AY59" t="str">
        <f>IF(ISERROR(VLOOKUP($AX59,個人申込書!$Z$5:$AE$147,2,0)),"",VLOOKUP($AX59,個人申込書!$Z$5:$AE$147,2,0))</f>
        <v/>
      </c>
      <c r="AZ59" t="str">
        <f>IF(AY59="","",VLOOKUP($AX59,個人申込書!$Z$6:$AF$127,6,0))</f>
        <v/>
      </c>
      <c r="BA59" t="str">
        <f>IF(AY59="","",VLOOKUP($AX59,個人申込書!$Z$6:$AF$127,7,0))</f>
        <v/>
      </c>
      <c r="BB59">
        <v>53</v>
      </c>
      <c r="BC59">
        <f t="shared" si="57"/>
        <v>0</v>
      </c>
      <c r="BD59">
        <f t="shared" si="57"/>
        <v>0</v>
      </c>
      <c r="BE59">
        <f t="shared" si="57"/>
        <v>0</v>
      </c>
      <c r="BF59">
        <f t="shared" si="57"/>
        <v>0</v>
      </c>
      <c r="BG59">
        <f t="shared" si="57"/>
        <v>0</v>
      </c>
      <c r="BH59">
        <f t="shared" si="57"/>
        <v>0</v>
      </c>
      <c r="BI59">
        <f t="shared" si="57"/>
        <v>0</v>
      </c>
      <c r="BJ59">
        <f t="shared" si="57"/>
        <v>0</v>
      </c>
      <c r="BK59">
        <f t="shared" si="57"/>
        <v>0</v>
      </c>
      <c r="BL59">
        <f t="shared" si="57"/>
        <v>0</v>
      </c>
      <c r="BM59">
        <f t="shared" si="57"/>
        <v>0</v>
      </c>
      <c r="BN59">
        <f t="shared" si="57"/>
        <v>0</v>
      </c>
    </row>
    <row r="60" spans="1:66" ht="20.100000000000001" hidden="1" customHeight="1">
      <c r="A60" s="14" t="str">
        <f t="shared" si="34"/>
        <v/>
      </c>
      <c r="B60" s="166" t="str">
        <f t="shared" si="42"/>
        <v/>
      </c>
      <c r="C60" s="167" t="str">
        <f t="shared" si="43"/>
        <v/>
      </c>
      <c r="D60" s="176"/>
      <c r="E60" s="35"/>
      <c r="F60" s="36"/>
      <c r="G60" s="35"/>
      <c r="H60" s="35"/>
      <c r="I60" s="35"/>
      <c r="J60" s="35"/>
      <c r="K60" s="77" t="str">
        <f t="shared" si="11"/>
        <v/>
      </c>
      <c r="L60" s="76" t="str">
        <f t="shared" si="39"/>
        <v/>
      </c>
      <c r="M60" s="17" t="str">
        <f t="shared" si="44"/>
        <v/>
      </c>
      <c r="N60" s="17" t="str">
        <f t="shared" si="45"/>
        <v>999:99.99</v>
      </c>
      <c r="P60" s="16" t="str">
        <f t="shared" si="33"/>
        <v/>
      </c>
      <c r="Q60" s="16" t="str">
        <f t="shared" si="13"/>
        <v/>
      </c>
      <c r="R60" s="16" t="str">
        <f t="shared" si="14"/>
        <v/>
      </c>
      <c r="S60" s="16" t="str">
        <f t="shared" si="15"/>
        <v/>
      </c>
      <c r="T60" s="16"/>
      <c r="U60" s="16">
        <f t="shared" si="17"/>
        <v>0</v>
      </c>
      <c r="V60" s="16">
        <f t="shared" si="18"/>
        <v>0</v>
      </c>
      <c r="W60" s="16">
        <f t="shared" si="19"/>
        <v>0</v>
      </c>
      <c r="X60" s="16">
        <f t="shared" si="20"/>
        <v>0</v>
      </c>
      <c r="Y60" s="16">
        <f t="shared" si="21"/>
        <v>0</v>
      </c>
      <c r="Z60" s="16">
        <f t="shared" si="22"/>
        <v>0</v>
      </c>
      <c r="AA60" s="16">
        <f t="shared" si="23"/>
        <v>0</v>
      </c>
      <c r="AB60" s="16">
        <f t="shared" si="24"/>
        <v>0</v>
      </c>
      <c r="AC60" s="16">
        <f t="shared" si="25"/>
        <v>0</v>
      </c>
      <c r="AD60" s="34" t="str">
        <f t="shared" si="46"/>
        <v/>
      </c>
      <c r="AE60" s="34" t="str">
        <f t="shared" si="47"/>
        <v/>
      </c>
      <c r="AF60" s="34" t="str">
        <f t="shared" si="48"/>
        <v/>
      </c>
      <c r="AG60" s="34" t="str">
        <f t="shared" si="49"/>
        <v/>
      </c>
      <c r="AH60" s="34">
        <f t="shared" si="26"/>
        <v>0</v>
      </c>
      <c r="AI60" s="34">
        <f t="shared" si="27"/>
        <v>0</v>
      </c>
      <c r="AJ60" s="34">
        <f t="shared" si="28"/>
        <v>0</v>
      </c>
      <c r="AK60" s="34">
        <f t="shared" si="29"/>
        <v>0</v>
      </c>
      <c r="AL60" s="34">
        <f t="shared" si="50"/>
        <v>0</v>
      </c>
      <c r="AM60" s="34" t="str">
        <f t="shared" si="30"/>
        <v/>
      </c>
      <c r="AN60" s="16">
        <f t="shared" si="51"/>
        <v>0</v>
      </c>
      <c r="AO60" s="16" t="str">
        <f t="shared" si="52"/>
        <v/>
      </c>
      <c r="AP60" s="16" t="str">
        <f t="shared" si="53"/>
        <v/>
      </c>
      <c r="AQ60" s="16" t="str">
        <f t="shared" si="54"/>
        <v/>
      </c>
      <c r="AR60" s="16" t="str">
        <f t="shared" si="55"/>
        <v/>
      </c>
      <c r="AX60">
        <v>54</v>
      </c>
      <c r="AY60" t="str">
        <f>IF(ISERROR(VLOOKUP($AX60,個人申込書!$Z$5:$AE$147,2,0)),"",VLOOKUP($AX60,個人申込書!$Z$5:$AE$147,2,0))</f>
        <v/>
      </c>
      <c r="AZ60" t="str">
        <f>IF(AY60="","",VLOOKUP($AX60,個人申込書!$Z$6:$AF$127,6,0))</f>
        <v/>
      </c>
      <c r="BA60" t="str">
        <f>IF(AY60="","",VLOOKUP($AX60,個人申込書!$Z$6:$AF$127,7,0))</f>
        <v/>
      </c>
      <c r="BB60">
        <v>54</v>
      </c>
      <c r="BC60">
        <f t="shared" si="57"/>
        <v>0</v>
      </c>
      <c r="BD60">
        <f t="shared" si="57"/>
        <v>0</v>
      </c>
      <c r="BE60">
        <f t="shared" si="57"/>
        <v>0</v>
      </c>
      <c r="BF60">
        <f t="shared" si="57"/>
        <v>0</v>
      </c>
      <c r="BG60">
        <f t="shared" si="57"/>
        <v>0</v>
      </c>
      <c r="BH60">
        <f t="shared" si="57"/>
        <v>0</v>
      </c>
      <c r="BI60">
        <f t="shared" si="57"/>
        <v>0</v>
      </c>
      <c r="BJ60">
        <f t="shared" si="57"/>
        <v>0</v>
      </c>
      <c r="BK60">
        <f t="shared" si="57"/>
        <v>0</v>
      </c>
      <c r="BL60">
        <f t="shared" si="57"/>
        <v>0</v>
      </c>
      <c r="BM60">
        <f t="shared" si="57"/>
        <v>0</v>
      </c>
      <c r="BN60">
        <f t="shared" si="57"/>
        <v>0</v>
      </c>
    </row>
    <row r="61" spans="1:66" ht="20.100000000000001" hidden="1" customHeight="1">
      <c r="A61" s="14" t="str">
        <f t="shared" si="34"/>
        <v/>
      </c>
      <c r="B61" s="166" t="str">
        <f t="shared" si="42"/>
        <v/>
      </c>
      <c r="C61" s="167" t="str">
        <f t="shared" si="43"/>
        <v/>
      </c>
      <c r="D61" s="176"/>
      <c r="E61" s="35"/>
      <c r="F61" s="36"/>
      <c r="G61" s="35"/>
      <c r="H61" s="35"/>
      <c r="I61" s="35"/>
      <c r="J61" s="35"/>
      <c r="K61" s="77" t="str">
        <f t="shared" si="11"/>
        <v/>
      </c>
      <c r="L61" s="76" t="str">
        <f t="shared" si="39"/>
        <v/>
      </c>
      <c r="M61" s="17" t="str">
        <f t="shared" si="44"/>
        <v/>
      </c>
      <c r="N61" s="17" t="str">
        <f t="shared" si="45"/>
        <v>999:99.99</v>
      </c>
      <c r="P61" s="16" t="str">
        <f t="shared" si="33"/>
        <v/>
      </c>
      <c r="Q61" s="16" t="str">
        <f t="shared" si="13"/>
        <v/>
      </c>
      <c r="R61" s="16" t="str">
        <f t="shared" si="14"/>
        <v/>
      </c>
      <c r="S61" s="16" t="str">
        <f t="shared" si="15"/>
        <v/>
      </c>
      <c r="T61" s="16"/>
      <c r="U61" s="16">
        <f t="shared" si="17"/>
        <v>0</v>
      </c>
      <c r="V61" s="16">
        <f t="shared" si="18"/>
        <v>0</v>
      </c>
      <c r="W61" s="16">
        <f t="shared" si="19"/>
        <v>0</v>
      </c>
      <c r="X61" s="16">
        <f t="shared" si="20"/>
        <v>0</v>
      </c>
      <c r="Y61" s="16">
        <f t="shared" si="21"/>
        <v>0</v>
      </c>
      <c r="Z61" s="16">
        <f t="shared" si="22"/>
        <v>0</v>
      </c>
      <c r="AA61" s="16">
        <f t="shared" si="23"/>
        <v>0</v>
      </c>
      <c r="AB61" s="16">
        <f t="shared" si="24"/>
        <v>0</v>
      </c>
      <c r="AC61" s="16">
        <f t="shared" si="25"/>
        <v>0</v>
      </c>
      <c r="AD61" s="34" t="str">
        <f t="shared" si="46"/>
        <v/>
      </c>
      <c r="AE61" s="34" t="str">
        <f t="shared" si="47"/>
        <v/>
      </c>
      <c r="AF61" s="34" t="str">
        <f t="shared" si="48"/>
        <v/>
      </c>
      <c r="AG61" s="34" t="str">
        <f t="shared" si="49"/>
        <v/>
      </c>
      <c r="AH61" s="34">
        <f t="shared" si="26"/>
        <v>0</v>
      </c>
      <c r="AI61" s="34">
        <f t="shared" si="27"/>
        <v>0</v>
      </c>
      <c r="AJ61" s="34">
        <f t="shared" si="28"/>
        <v>0</v>
      </c>
      <c r="AK61" s="34">
        <f t="shared" si="29"/>
        <v>0</v>
      </c>
      <c r="AL61" s="34">
        <f t="shared" si="50"/>
        <v>0</v>
      </c>
      <c r="AM61" s="34" t="str">
        <f t="shared" si="30"/>
        <v/>
      </c>
      <c r="AN61" s="16">
        <f t="shared" si="51"/>
        <v>0</v>
      </c>
      <c r="AO61" s="16" t="str">
        <f t="shared" si="52"/>
        <v/>
      </c>
      <c r="AP61" s="16" t="str">
        <f t="shared" si="53"/>
        <v/>
      </c>
      <c r="AQ61" s="16" t="str">
        <f t="shared" si="54"/>
        <v/>
      </c>
      <c r="AR61" s="16" t="str">
        <f t="shared" si="55"/>
        <v/>
      </c>
      <c r="AX61">
        <v>55</v>
      </c>
      <c r="AY61" t="str">
        <f>IF(ISERROR(VLOOKUP($AX61,個人申込書!$Z$5:$AE$147,2,0)),"",VLOOKUP($AX61,個人申込書!$Z$5:$AE$147,2,0))</f>
        <v/>
      </c>
      <c r="AZ61" t="str">
        <f>IF(AY61="","",VLOOKUP($AX61,個人申込書!$Z$6:$AF$127,6,0))</f>
        <v/>
      </c>
      <c r="BA61" t="str">
        <f>IF(AY61="","",VLOOKUP($AX61,個人申込書!$Z$6:$AF$127,7,0))</f>
        <v/>
      </c>
      <c r="BB61">
        <v>55</v>
      </c>
      <c r="BC61">
        <f t="shared" si="57"/>
        <v>0</v>
      </c>
      <c r="BD61">
        <f t="shared" si="57"/>
        <v>0</v>
      </c>
      <c r="BE61">
        <f t="shared" si="57"/>
        <v>0</v>
      </c>
      <c r="BF61">
        <f t="shared" si="57"/>
        <v>0</v>
      </c>
      <c r="BG61">
        <f t="shared" si="57"/>
        <v>0</v>
      </c>
      <c r="BH61">
        <f t="shared" si="57"/>
        <v>0</v>
      </c>
      <c r="BI61">
        <f t="shared" si="57"/>
        <v>0</v>
      </c>
      <c r="BJ61">
        <f t="shared" si="57"/>
        <v>0</v>
      </c>
      <c r="BK61">
        <f t="shared" si="57"/>
        <v>0</v>
      </c>
      <c r="BL61">
        <f t="shared" si="57"/>
        <v>0</v>
      </c>
      <c r="BM61">
        <f t="shared" si="57"/>
        <v>0</v>
      </c>
      <c r="BN61">
        <f t="shared" si="57"/>
        <v>0</v>
      </c>
    </row>
    <row r="62" spans="1:66" ht="20.100000000000001" hidden="1" customHeight="1">
      <c r="A62" s="14" t="str">
        <f t="shared" si="34"/>
        <v/>
      </c>
      <c r="B62" s="166" t="str">
        <f t="shared" si="42"/>
        <v/>
      </c>
      <c r="C62" s="167" t="str">
        <f t="shared" si="43"/>
        <v/>
      </c>
      <c r="D62" s="176"/>
      <c r="E62" s="35"/>
      <c r="F62" s="36"/>
      <c r="G62" s="35"/>
      <c r="H62" s="35"/>
      <c r="I62" s="35"/>
      <c r="J62" s="35"/>
      <c r="K62" s="77" t="str">
        <f t="shared" si="11"/>
        <v/>
      </c>
      <c r="L62" s="76" t="str">
        <f t="shared" si="39"/>
        <v/>
      </c>
      <c r="M62" s="17" t="str">
        <f t="shared" si="44"/>
        <v/>
      </c>
      <c r="N62" s="17" t="str">
        <f t="shared" si="45"/>
        <v>999:99.99</v>
      </c>
      <c r="P62" s="16" t="str">
        <f t="shared" si="33"/>
        <v/>
      </c>
      <c r="Q62" s="16" t="str">
        <f t="shared" si="13"/>
        <v/>
      </c>
      <c r="R62" s="16" t="str">
        <f t="shared" si="14"/>
        <v/>
      </c>
      <c r="S62" s="16" t="str">
        <f t="shared" si="15"/>
        <v/>
      </c>
      <c r="T62" s="16"/>
      <c r="U62" s="16">
        <f t="shared" si="17"/>
        <v>0</v>
      </c>
      <c r="V62" s="16">
        <f t="shared" si="18"/>
        <v>0</v>
      </c>
      <c r="W62" s="16">
        <f t="shared" si="19"/>
        <v>0</v>
      </c>
      <c r="X62" s="16">
        <f t="shared" si="20"/>
        <v>0</v>
      </c>
      <c r="Y62" s="16">
        <f t="shared" si="21"/>
        <v>0</v>
      </c>
      <c r="Z62" s="16">
        <f t="shared" si="22"/>
        <v>0</v>
      </c>
      <c r="AA62" s="16">
        <f t="shared" si="23"/>
        <v>0</v>
      </c>
      <c r="AB62" s="16">
        <f t="shared" si="24"/>
        <v>0</v>
      </c>
      <c r="AC62" s="16">
        <f t="shared" si="25"/>
        <v>0</v>
      </c>
      <c r="AD62" s="34" t="str">
        <f t="shared" si="46"/>
        <v/>
      </c>
      <c r="AE62" s="34" t="str">
        <f t="shared" si="47"/>
        <v/>
      </c>
      <c r="AF62" s="34" t="str">
        <f t="shared" si="48"/>
        <v/>
      </c>
      <c r="AG62" s="34" t="str">
        <f t="shared" si="49"/>
        <v/>
      </c>
      <c r="AH62" s="34">
        <f t="shared" si="26"/>
        <v>0</v>
      </c>
      <c r="AI62" s="34">
        <f t="shared" si="27"/>
        <v>0</v>
      </c>
      <c r="AJ62" s="34">
        <f t="shared" si="28"/>
        <v>0</v>
      </c>
      <c r="AK62" s="34">
        <f t="shared" si="29"/>
        <v>0</v>
      </c>
      <c r="AL62" s="34">
        <f t="shared" si="50"/>
        <v>0</v>
      </c>
      <c r="AM62" s="34" t="str">
        <f t="shared" si="30"/>
        <v/>
      </c>
      <c r="AN62" s="16">
        <f t="shared" si="51"/>
        <v>0</v>
      </c>
      <c r="AO62" s="16" t="str">
        <f t="shared" si="52"/>
        <v/>
      </c>
      <c r="AP62" s="16" t="str">
        <f t="shared" si="53"/>
        <v/>
      </c>
      <c r="AQ62" s="16" t="str">
        <f t="shared" si="54"/>
        <v/>
      </c>
      <c r="AR62" s="16" t="str">
        <f t="shared" si="55"/>
        <v/>
      </c>
      <c r="AX62">
        <v>56</v>
      </c>
      <c r="AY62" t="str">
        <f>IF(ISERROR(VLOOKUP($AX62,個人申込書!$Z$5:$AE$147,2,0)),"",VLOOKUP($AX62,個人申込書!$Z$5:$AE$147,2,0))</f>
        <v/>
      </c>
      <c r="AZ62" t="str">
        <f>IF(AY62="","",VLOOKUP($AX62,個人申込書!$Z$6:$AF$127,6,0))</f>
        <v/>
      </c>
      <c r="BA62" t="str">
        <f>IF(AY62="","",VLOOKUP($AX62,個人申込書!$Z$6:$AF$127,7,0))</f>
        <v/>
      </c>
      <c r="BB62">
        <v>56</v>
      </c>
      <c r="BC62">
        <f t="shared" si="57"/>
        <v>0</v>
      </c>
      <c r="BD62">
        <f t="shared" si="57"/>
        <v>0</v>
      </c>
      <c r="BE62">
        <f t="shared" si="57"/>
        <v>0</v>
      </c>
      <c r="BF62">
        <f t="shared" si="57"/>
        <v>0</v>
      </c>
      <c r="BG62">
        <f t="shared" si="57"/>
        <v>0</v>
      </c>
      <c r="BH62">
        <f t="shared" si="57"/>
        <v>0</v>
      </c>
      <c r="BI62">
        <f t="shared" si="57"/>
        <v>0</v>
      </c>
      <c r="BJ62">
        <f t="shared" si="57"/>
        <v>0</v>
      </c>
      <c r="BK62">
        <f t="shared" si="57"/>
        <v>0</v>
      </c>
      <c r="BL62">
        <f t="shared" si="57"/>
        <v>0</v>
      </c>
      <c r="BM62">
        <f t="shared" si="57"/>
        <v>0</v>
      </c>
      <c r="BN62">
        <f t="shared" si="57"/>
        <v>0</v>
      </c>
    </row>
    <row r="63" spans="1:66" ht="20.100000000000001" hidden="1" customHeight="1">
      <c r="A63" s="14" t="str">
        <f t="shared" si="34"/>
        <v/>
      </c>
      <c r="B63" s="166" t="str">
        <f t="shared" si="42"/>
        <v/>
      </c>
      <c r="C63" s="167" t="str">
        <f t="shared" si="43"/>
        <v/>
      </c>
      <c r="D63" s="176"/>
      <c r="E63" s="35"/>
      <c r="F63" s="36"/>
      <c r="G63" s="35"/>
      <c r="H63" s="35"/>
      <c r="I63" s="35"/>
      <c r="J63" s="35"/>
      <c r="K63" s="77" t="str">
        <f t="shared" si="11"/>
        <v/>
      </c>
      <c r="L63" s="76" t="str">
        <f t="shared" si="39"/>
        <v/>
      </c>
      <c r="M63" s="17" t="str">
        <f t="shared" si="44"/>
        <v/>
      </c>
      <c r="N63" s="17" t="str">
        <f t="shared" si="45"/>
        <v>999:99.99</v>
      </c>
      <c r="P63" s="16" t="str">
        <f t="shared" si="33"/>
        <v/>
      </c>
      <c r="Q63" s="16" t="str">
        <f t="shared" si="13"/>
        <v/>
      </c>
      <c r="R63" s="16" t="str">
        <f t="shared" si="14"/>
        <v/>
      </c>
      <c r="S63" s="16" t="str">
        <f t="shared" si="15"/>
        <v/>
      </c>
      <c r="T63" s="16"/>
      <c r="U63" s="16">
        <f t="shared" si="17"/>
        <v>0</v>
      </c>
      <c r="V63" s="16">
        <f t="shared" si="18"/>
        <v>0</v>
      </c>
      <c r="W63" s="16">
        <f t="shared" si="19"/>
        <v>0</v>
      </c>
      <c r="X63" s="16">
        <f t="shared" si="20"/>
        <v>0</v>
      </c>
      <c r="Y63" s="16">
        <f t="shared" si="21"/>
        <v>0</v>
      </c>
      <c r="Z63" s="16">
        <f t="shared" si="22"/>
        <v>0</v>
      </c>
      <c r="AA63" s="16">
        <f t="shared" si="23"/>
        <v>0</v>
      </c>
      <c r="AB63" s="16">
        <f t="shared" si="24"/>
        <v>0</v>
      </c>
      <c r="AC63" s="16">
        <f t="shared" si="25"/>
        <v>0</v>
      </c>
      <c r="AD63" s="34" t="str">
        <f t="shared" si="46"/>
        <v/>
      </c>
      <c r="AE63" s="34" t="str">
        <f t="shared" si="47"/>
        <v/>
      </c>
      <c r="AF63" s="34" t="str">
        <f t="shared" si="48"/>
        <v/>
      </c>
      <c r="AG63" s="34" t="str">
        <f t="shared" si="49"/>
        <v/>
      </c>
      <c r="AH63" s="34">
        <f t="shared" si="26"/>
        <v>0</v>
      </c>
      <c r="AI63" s="34">
        <f t="shared" si="27"/>
        <v>0</v>
      </c>
      <c r="AJ63" s="34">
        <f t="shared" si="28"/>
        <v>0</v>
      </c>
      <c r="AK63" s="34">
        <f t="shared" si="29"/>
        <v>0</v>
      </c>
      <c r="AL63" s="34">
        <f t="shared" si="50"/>
        <v>0</v>
      </c>
      <c r="AM63" s="34" t="str">
        <f t="shared" si="30"/>
        <v/>
      </c>
      <c r="AN63" s="16">
        <f t="shared" si="51"/>
        <v>0</v>
      </c>
      <c r="AO63" s="16" t="str">
        <f t="shared" si="52"/>
        <v/>
      </c>
      <c r="AP63" s="16" t="str">
        <f t="shared" si="53"/>
        <v/>
      </c>
      <c r="AQ63" s="16" t="str">
        <f t="shared" si="54"/>
        <v/>
      </c>
      <c r="AR63" s="16" t="str">
        <f t="shared" si="55"/>
        <v/>
      </c>
      <c r="AX63">
        <v>57</v>
      </c>
      <c r="AY63" t="str">
        <f>IF(ISERROR(VLOOKUP($AX63,個人申込書!$Z$5:$AE$147,2,0)),"",VLOOKUP($AX63,個人申込書!$Z$5:$AE$147,2,0))</f>
        <v/>
      </c>
      <c r="AZ63" t="str">
        <f>IF(AY63="","",VLOOKUP($AX63,個人申込書!$Z$6:$AF$127,6,0))</f>
        <v/>
      </c>
      <c r="BA63" t="str">
        <f>IF(AY63="","",VLOOKUP($AX63,個人申込書!$Z$6:$AF$127,7,0))</f>
        <v/>
      </c>
      <c r="BB63">
        <v>57</v>
      </c>
      <c r="BC63">
        <f t="shared" si="57"/>
        <v>0</v>
      </c>
      <c r="BD63">
        <f t="shared" si="57"/>
        <v>0</v>
      </c>
      <c r="BE63">
        <f t="shared" si="57"/>
        <v>0</v>
      </c>
      <c r="BF63">
        <f t="shared" si="57"/>
        <v>0</v>
      </c>
      <c r="BG63">
        <f t="shared" si="57"/>
        <v>0</v>
      </c>
      <c r="BH63">
        <f t="shared" si="57"/>
        <v>0</v>
      </c>
      <c r="BI63">
        <f t="shared" si="57"/>
        <v>0</v>
      </c>
      <c r="BJ63">
        <f t="shared" si="57"/>
        <v>0</v>
      </c>
      <c r="BK63">
        <f t="shared" si="57"/>
        <v>0</v>
      </c>
      <c r="BL63">
        <f t="shared" si="57"/>
        <v>0</v>
      </c>
      <c r="BM63">
        <f t="shared" si="57"/>
        <v>0</v>
      </c>
      <c r="BN63">
        <f t="shared" si="57"/>
        <v>0</v>
      </c>
    </row>
    <row r="64" spans="1:66" ht="20.100000000000001" hidden="1" customHeight="1">
      <c r="A64" s="14" t="str">
        <f t="shared" si="34"/>
        <v/>
      </c>
      <c r="B64" s="166" t="str">
        <f t="shared" si="42"/>
        <v/>
      </c>
      <c r="C64" s="167" t="str">
        <f t="shared" si="43"/>
        <v/>
      </c>
      <c r="D64" s="176"/>
      <c r="E64" s="35"/>
      <c r="F64" s="36"/>
      <c r="G64" s="35"/>
      <c r="H64" s="35"/>
      <c r="I64" s="35"/>
      <c r="J64" s="35"/>
      <c r="K64" s="77" t="str">
        <f t="shared" si="11"/>
        <v/>
      </c>
      <c r="L64" s="76" t="str">
        <f t="shared" si="39"/>
        <v/>
      </c>
      <c r="M64" s="17" t="str">
        <f t="shared" si="44"/>
        <v/>
      </c>
      <c r="N64" s="17" t="str">
        <f t="shared" si="45"/>
        <v>999:99.99</v>
      </c>
      <c r="P64" s="16" t="str">
        <f t="shared" si="33"/>
        <v/>
      </c>
      <c r="Q64" s="16" t="str">
        <f t="shared" si="13"/>
        <v/>
      </c>
      <c r="R64" s="16" t="str">
        <f t="shared" si="14"/>
        <v/>
      </c>
      <c r="S64" s="16" t="str">
        <f t="shared" si="15"/>
        <v/>
      </c>
      <c r="T64" s="16"/>
      <c r="U64" s="16">
        <f t="shared" si="17"/>
        <v>0</v>
      </c>
      <c r="V64" s="16">
        <f t="shared" si="18"/>
        <v>0</v>
      </c>
      <c r="W64" s="16">
        <f t="shared" si="19"/>
        <v>0</v>
      </c>
      <c r="X64" s="16">
        <f t="shared" si="20"/>
        <v>0</v>
      </c>
      <c r="Y64" s="16">
        <f t="shared" si="21"/>
        <v>0</v>
      </c>
      <c r="Z64" s="16">
        <f t="shared" si="22"/>
        <v>0</v>
      </c>
      <c r="AA64" s="16">
        <f t="shared" si="23"/>
        <v>0</v>
      </c>
      <c r="AB64" s="16">
        <f t="shared" si="24"/>
        <v>0</v>
      </c>
      <c r="AC64" s="16">
        <f t="shared" si="25"/>
        <v>0</v>
      </c>
      <c r="AD64" s="34" t="str">
        <f t="shared" si="46"/>
        <v/>
      </c>
      <c r="AE64" s="34" t="str">
        <f t="shared" si="47"/>
        <v/>
      </c>
      <c r="AF64" s="34" t="str">
        <f t="shared" si="48"/>
        <v/>
      </c>
      <c r="AG64" s="34" t="str">
        <f t="shared" si="49"/>
        <v/>
      </c>
      <c r="AH64" s="34">
        <f t="shared" si="26"/>
        <v>0</v>
      </c>
      <c r="AI64" s="34">
        <f t="shared" si="27"/>
        <v>0</v>
      </c>
      <c r="AJ64" s="34">
        <f t="shared" si="28"/>
        <v>0</v>
      </c>
      <c r="AK64" s="34">
        <f t="shared" si="29"/>
        <v>0</v>
      </c>
      <c r="AL64" s="34">
        <f t="shared" si="50"/>
        <v>0</v>
      </c>
      <c r="AM64" s="34" t="str">
        <f t="shared" si="30"/>
        <v/>
      </c>
      <c r="AN64" s="16">
        <f t="shared" si="51"/>
        <v>0</v>
      </c>
      <c r="AO64" s="16" t="str">
        <f t="shared" si="52"/>
        <v/>
      </c>
      <c r="AP64" s="16" t="str">
        <f t="shared" si="53"/>
        <v/>
      </c>
      <c r="AQ64" s="16" t="str">
        <f t="shared" si="54"/>
        <v/>
      </c>
      <c r="AR64" s="16" t="str">
        <f t="shared" si="55"/>
        <v/>
      </c>
      <c r="AX64">
        <v>58</v>
      </c>
      <c r="AY64" t="str">
        <f>IF(ISERROR(VLOOKUP($AX64,個人申込書!$Z$5:$AE$147,2,0)),"",VLOOKUP($AX64,個人申込書!$Z$5:$AE$147,2,0))</f>
        <v/>
      </c>
      <c r="AZ64" t="str">
        <f>IF(AY64="","",VLOOKUP($AX64,個人申込書!$Z$6:$AF$127,6,0))</f>
        <v/>
      </c>
      <c r="BA64" t="str">
        <f>IF(AY64="","",VLOOKUP($AX64,個人申込書!$Z$6:$AF$127,7,0))</f>
        <v/>
      </c>
      <c r="BB64">
        <v>58</v>
      </c>
      <c r="BC64">
        <f t="shared" si="57"/>
        <v>0</v>
      </c>
      <c r="BD64">
        <f t="shared" si="57"/>
        <v>0</v>
      </c>
      <c r="BE64">
        <f t="shared" si="57"/>
        <v>0</v>
      </c>
      <c r="BF64">
        <f t="shared" si="57"/>
        <v>0</v>
      </c>
      <c r="BG64">
        <f t="shared" si="57"/>
        <v>0</v>
      </c>
      <c r="BH64">
        <f t="shared" si="57"/>
        <v>0</v>
      </c>
      <c r="BI64">
        <f t="shared" si="57"/>
        <v>0</v>
      </c>
      <c r="BJ64">
        <f t="shared" si="57"/>
        <v>0</v>
      </c>
      <c r="BK64">
        <f t="shared" si="57"/>
        <v>0</v>
      </c>
      <c r="BL64">
        <f t="shared" si="57"/>
        <v>0</v>
      </c>
      <c r="BM64">
        <f t="shared" si="57"/>
        <v>0</v>
      </c>
      <c r="BN64">
        <f t="shared" si="57"/>
        <v>0</v>
      </c>
    </row>
    <row r="65" spans="1:66" ht="20.100000000000001" hidden="1" customHeight="1">
      <c r="A65" s="14" t="str">
        <f t="shared" si="34"/>
        <v/>
      </c>
      <c r="B65" s="166" t="str">
        <f t="shared" si="42"/>
        <v/>
      </c>
      <c r="C65" s="167" t="str">
        <f t="shared" si="43"/>
        <v/>
      </c>
      <c r="D65" s="176"/>
      <c r="E65" s="35"/>
      <c r="F65" s="36"/>
      <c r="G65" s="35"/>
      <c r="H65" s="35"/>
      <c r="I65" s="35"/>
      <c r="J65" s="35"/>
      <c r="K65" s="77" t="str">
        <f t="shared" si="11"/>
        <v/>
      </c>
      <c r="L65" s="76" t="str">
        <f t="shared" si="39"/>
        <v/>
      </c>
      <c r="M65" s="17" t="str">
        <f t="shared" si="44"/>
        <v/>
      </c>
      <c r="N65" s="17" t="str">
        <f t="shared" si="45"/>
        <v>999:99.99</v>
      </c>
      <c r="P65" s="16" t="str">
        <f t="shared" si="33"/>
        <v/>
      </c>
      <c r="Q65" s="16" t="str">
        <f t="shared" si="13"/>
        <v/>
      </c>
      <c r="R65" s="16" t="str">
        <f t="shared" si="14"/>
        <v/>
      </c>
      <c r="S65" s="16" t="str">
        <f t="shared" si="15"/>
        <v/>
      </c>
      <c r="T65" s="16"/>
      <c r="U65" s="16">
        <f t="shared" ref="U65" si="58">IF(G65="",0,VLOOKUP(G65,$AY$7:$BA$106,2,0))</f>
        <v>0</v>
      </c>
      <c r="V65" s="16">
        <f t="shared" ref="V65" si="59">IF(H65="",0,VLOOKUP(H65,$AY$7:$BA$106,2,0))</f>
        <v>0</v>
      </c>
      <c r="W65" s="16">
        <f t="shared" ref="W65" si="60">IF(I65="",0,VLOOKUP(I65,$AY$7:$BA$106,2,0))</f>
        <v>0</v>
      </c>
      <c r="X65" s="16">
        <f t="shared" ref="X65" si="61">IF(J65="",0,VLOOKUP(J65,$AY$7:$BA$106,2,0))</f>
        <v>0</v>
      </c>
      <c r="Y65" s="16">
        <f t="shared" si="21"/>
        <v>0</v>
      </c>
      <c r="Z65" s="16">
        <f t="shared" si="22"/>
        <v>0</v>
      </c>
      <c r="AA65" s="16">
        <f t="shared" si="23"/>
        <v>0</v>
      </c>
      <c r="AB65" s="16">
        <f t="shared" si="24"/>
        <v>0</v>
      </c>
      <c r="AC65" s="16">
        <f t="shared" si="25"/>
        <v>0</v>
      </c>
      <c r="AD65" s="34" t="str">
        <f t="shared" si="46"/>
        <v/>
      </c>
      <c r="AE65" s="34" t="str">
        <f t="shared" si="47"/>
        <v/>
      </c>
      <c r="AF65" s="34" t="str">
        <f t="shared" si="48"/>
        <v/>
      </c>
      <c r="AG65" s="34" t="str">
        <f t="shared" si="49"/>
        <v/>
      </c>
      <c r="AH65" s="34">
        <f t="shared" si="26"/>
        <v>0</v>
      </c>
      <c r="AI65" s="34">
        <f t="shared" si="27"/>
        <v>0</v>
      </c>
      <c r="AJ65" s="34">
        <f t="shared" si="28"/>
        <v>0</v>
      </c>
      <c r="AK65" s="34">
        <f t="shared" si="29"/>
        <v>0</v>
      </c>
      <c r="AL65" s="34">
        <f t="shared" si="50"/>
        <v>0</v>
      </c>
      <c r="AM65" s="34" t="str">
        <f t="shared" si="30"/>
        <v/>
      </c>
      <c r="AN65" s="16">
        <f t="shared" si="51"/>
        <v>0</v>
      </c>
      <c r="AO65" s="16" t="str">
        <f t="shared" si="52"/>
        <v/>
      </c>
      <c r="AP65" s="16" t="str">
        <f t="shared" si="53"/>
        <v/>
      </c>
      <c r="AQ65" s="16" t="str">
        <f t="shared" si="54"/>
        <v/>
      </c>
      <c r="AR65" s="16" t="str">
        <f t="shared" si="55"/>
        <v/>
      </c>
      <c r="AX65">
        <v>59</v>
      </c>
      <c r="AY65" t="str">
        <f>IF(ISERROR(VLOOKUP($AX65,個人申込書!$Z$5:$AE$147,2,0)),"",VLOOKUP($AX65,個人申込書!$Z$5:$AE$147,2,0))</f>
        <v/>
      </c>
      <c r="AZ65" t="str">
        <f>IF(AY65="","",VLOOKUP($AX65,個人申込書!$Z$6:$AF$127,6,0))</f>
        <v/>
      </c>
      <c r="BA65" t="str">
        <f>IF(AY65="","",VLOOKUP($AX65,個人申込書!$Z$6:$AF$127,7,0))</f>
        <v/>
      </c>
      <c r="BB65">
        <v>59</v>
      </c>
      <c r="BC65">
        <f t="shared" si="57"/>
        <v>0</v>
      </c>
      <c r="BD65">
        <f t="shared" si="57"/>
        <v>0</v>
      </c>
      <c r="BE65">
        <f t="shared" si="57"/>
        <v>0</v>
      </c>
      <c r="BF65">
        <f t="shared" si="57"/>
        <v>0</v>
      </c>
      <c r="BG65">
        <f t="shared" si="57"/>
        <v>0</v>
      </c>
      <c r="BH65">
        <f t="shared" si="57"/>
        <v>0</v>
      </c>
      <c r="BI65">
        <f t="shared" si="57"/>
        <v>0</v>
      </c>
      <c r="BJ65">
        <f t="shared" si="57"/>
        <v>0</v>
      </c>
      <c r="BK65">
        <f t="shared" si="57"/>
        <v>0</v>
      </c>
      <c r="BL65">
        <f t="shared" si="57"/>
        <v>0</v>
      </c>
      <c r="BM65">
        <f t="shared" si="57"/>
        <v>0</v>
      </c>
      <c r="BN65">
        <f t="shared" si="57"/>
        <v>0</v>
      </c>
    </row>
    <row r="66" spans="1:66" ht="14.25" customHeight="1">
      <c r="AO66" s="31"/>
      <c r="AP66" s="31"/>
      <c r="AQ66" s="31"/>
      <c r="AR66" s="31"/>
      <c r="AX66">
        <v>60</v>
      </c>
      <c r="AY66" t="str">
        <f>IF(ISERROR(VLOOKUP($AX66,個人申込書!$Z$5:$AE$147,2,0)),"",VLOOKUP($AX66,個人申込書!$Z$5:$AE$147,2,0))</f>
        <v/>
      </c>
      <c r="AZ66" t="str">
        <f>IF(AY66="","",VLOOKUP($AX66,個人申込書!$Z$6:$AF$127,6,0))</f>
        <v/>
      </c>
      <c r="BA66" t="str">
        <f>IF(AY66="","",VLOOKUP($AX66,個人申込書!$Z$6:$AF$127,7,0))</f>
        <v/>
      </c>
      <c r="BB66">
        <v>60</v>
      </c>
      <c r="BC66">
        <f t="shared" si="57"/>
        <v>0</v>
      </c>
      <c r="BD66">
        <f t="shared" si="57"/>
        <v>0</v>
      </c>
      <c r="BE66">
        <f t="shared" si="57"/>
        <v>0</v>
      </c>
      <c r="BF66">
        <f t="shared" si="57"/>
        <v>0</v>
      </c>
      <c r="BG66">
        <f t="shared" si="57"/>
        <v>0</v>
      </c>
      <c r="BH66">
        <f t="shared" si="57"/>
        <v>0</v>
      </c>
      <c r="BI66">
        <f t="shared" si="57"/>
        <v>0</v>
      </c>
      <c r="BJ66">
        <f t="shared" si="57"/>
        <v>0</v>
      </c>
      <c r="BK66">
        <f t="shared" si="57"/>
        <v>0</v>
      </c>
      <c r="BL66">
        <f t="shared" si="57"/>
        <v>0</v>
      </c>
      <c r="BM66">
        <f t="shared" si="57"/>
        <v>0</v>
      </c>
      <c r="BN66">
        <f t="shared" si="57"/>
        <v>0</v>
      </c>
    </row>
    <row r="67" spans="1:66" ht="14.25" customHeight="1">
      <c r="AX67">
        <v>61</v>
      </c>
      <c r="AY67" t="str">
        <f>IF(ISERROR(VLOOKUP($AX67,個人申込書!$Z$5:$AE$147,2,0)),"",VLOOKUP($AX67,個人申込書!$Z$5:$AE$147,2,0))</f>
        <v/>
      </c>
      <c r="AZ67" t="str">
        <f>IF(AY67="","",VLOOKUP($AX67,個人申込書!$Z$6:$AF$127,6,0))</f>
        <v/>
      </c>
      <c r="BA67" t="str">
        <f>IF(AY67="","",VLOOKUP($AX67,個人申込書!$Z$6:$AF$127,7,0))</f>
        <v/>
      </c>
      <c r="BB67">
        <v>61</v>
      </c>
      <c r="BC67">
        <f t="shared" ref="BC67:BN76" si="62">COUNTIF($AD$6:$AG$65,BC$5&amp;$AY67)</f>
        <v>0</v>
      </c>
      <c r="BD67">
        <f t="shared" si="62"/>
        <v>0</v>
      </c>
      <c r="BE67">
        <f t="shared" si="62"/>
        <v>0</v>
      </c>
      <c r="BF67">
        <f t="shared" si="62"/>
        <v>0</v>
      </c>
      <c r="BG67">
        <f t="shared" si="62"/>
        <v>0</v>
      </c>
      <c r="BH67">
        <f t="shared" si="62"/>
        <v>0</v>
      </c>
      <c r="BI67">
        <f t="shared" si="62"/>
        <v>0</v>
      </c>
      <c r="BJ67">
        <f t="shared" si="62"/>
        <v>0</v>
      </c>
      <c r="BK67">
        <f t="shared" si="62"/>
        <v>0</v>
      </c>
      <c r="BL67">
        <f t="shared" si="62"/>
        <v>0</v>
      </c>
      <c r="BM67">
        <f t="shared" si="62"/>
        <v>0</v>
      </c>
      <c r="BN67">
        <f t="shared" si="62"/>
        <v>0</v>
      </c>
    </row>
    <row r="68" spans="1:66" ht="14.25" customHeight="1">
      <c r="AX68">
        <v>62</v>
      </c>
      <c r="AY68" t="str">
        <f>IF(ISERROR(VLOOKUP($AX68,個人申込書!$Z$5:$AE$147,2,0)),"",VLOOKUP($AX68,個人申込書!$Z$5:$AE$147,2,0))</f>
        <v/>
      </c>
      <c r="AZ68" t="str">
        <f>IF(AY68="","",VLOOKUP($AX68,個人申込書!$Z$6:$AF$127,6,0))</f>
        <v/>
      </c>
      <c r="BA68" t="str">
        <f>IF(AY68="","",VLOOKUP($AX68,個人申込書!$Z$6:$AF$127,7,0))</f>
        <v/>
      </c>
      <c r="BB68">
        <v>62</v>
      </c>
      <c r="BC68">
        <f t="shared" si="62"/>
        <v>0</v>
      </c>
      <c r="BD68">
        <f t="shared" si="62"/>
        <v>0</v>
      </c>
      <c r="BE68">
        <f t="shared" si="62"/>
        <v>0</v>
      </c>
      <c r="BF68">
        <f t="shared" si="62"/>
        <v>0</v>
      </c>
      <c r="BG68">
        <f t="shared" si="62"/>
        <v>0</v>
      </c>
      <c r="BH68">
        <f t="shared" si="62"/>
        <v>0</v>
      </c>
      <c r="BI68">
        <f t="shared" si="62"/>
        <v>0</v>
      </c>
      <c r="BJ68">
        <f t="shared" si="62"/>
        <v>0</v>
      </c>
      <c r="BK68">
        <f t="shared" si="62"/>
        <v>0</v>
      </c>
      <c r="BL68">
        <f t="shared" si="62"/>
        <v>0</v>
      </c>
      <c r="BM68">
        <f t="shared" si="62"/>
        <v>0</v>
      </c>
      <c r="BN68">
        <f t="shared" si="62"/>
        <v>0</v>
      </c>
    </row>
    <row r="69" spans="1:66" ht="14.25" customHeight="1">
      <c r="AX69">
        <v>63</v>
      </c>
      <c r="AY69" t="str">
        <f>IF(ISERROR(VLOOKUP($AX69,個人申込書!$Z$5:$AE$147,2,0)),"",VLOOKUP($AX69,個人申込書!$Z$5:$AE$147,2,0))</f>
        <v/>
      </c>
      <c r="AZ69" t="str">
        <f>IF(AY69="","",VLOOKUP($AX69,個人申込書!$Z$6:$AF$127,6,0))</f>
        <v/>
      </c>
      <c r="BA69" t="str">
        <f>IF(AY69="","",VLOOKUP($AX69,個人申込書!$Z$6:$AF$127,7,0))</f>
        <v/>
      </c>
      <c r="BB69">
        <v>63</v>
      </c>
      <c r="BC69">
        <f t="shared" si="62"/>
        <v>0</v>
      </c>
      <c r="BD69">
        <f t="shared" si="62"/>
        <v>0</v>
      </c>
      <c r="BE69">
        <f t="shared" si="62"/>
        <v>0</v>
      </c>
      <c r="BF69">
        <f t="shared" si="62"/>
        <v>0</v>
      </c>
      <c r="BG69">
        <f t="shared" si="62"/>
        <v>0</v>
      </c>
      <c r="BH69">
        <f t="shared" si="62"/>
        <v>0</v>
      </c>
      <c r="BI69">
        <f t="shared" si="62"/>
        <v>0</v>
      </c>
      <c r="BJ69">
        <f t="shared" si="62"/>
        <v>0</v>
      </c>
      <c r="BK69">
        <f t="shared" si="62"/>
        <v>0</v>
      </c>
      <c r="BL69">
        <f t="shared" si="62"/>
        <v>0</v>
      </c>
      <c r="BM69">
        <f t="shared" si="62"/>
        <v>0</v>
      </c>
      <c r="BN69">
        <f t="shared" si="62"/>
        <v>0</v>
      </c>
    </row>
    <row r="70" spans="1:66" ht="14.25" customHeight="1">
      <c r="AX70">
        <v>64</v>
      </c>
      <c r="AY70" t="str">
        <f>IF(ISERROR(VLOOKUP($AX70,個人申込書!$Z$5:$AE$147,2,0)),"",VLOOKUP($AX70,個人申込書!$Z$5:$AE$147,2,0))</f>
        <v/>
      </c>
      <c r="AZ70" t="str">
        <f>IF(AY70="","",VLOOKUP($AX70,個人申込書!$Z$6:$AF$127,6,0))</f>
        <v/>
      </c>
      <c r="BA70" t="str">
        <f>IF(AY70="","",VLOOKUP($AX70,個人申込書!$Z$6:$AF$127,7,0))</f>
        <v/>
      </c>
      <c r="BB70">
        <v>64</v>
      </c>
      <c r="BC70">
        <f t="shared" si="62"/>
        <v>0</v>
      </c>
      <c r="BD70">
        <f t="shared" si="62"/>
        <v>0</v>
      </c>
      <c r="BE70">
        <f t="shared" si="62"/>
        <v>0</v>
      </c>
      <c r="BF70">
        <f t="shared" si="62"/>
        <v>0</v>
      </c>
      <c r="BG70">
        <f t="shared" si="62"/>
        <v>0</v>
      </c>
      <c r="BH70">
        <f t="shared" si="62"/>
        <v>0</v>
      </c>
      <c r="BI70">
        <f t="shared" si="62"/>
        <v>0</v>
      </c>
      <c r="BJ70">
        <f t="shared" si="62"/>
        <v>0</v>
      </c>
      <c r="BK70">
        <f t="shared" si="62"/>
        <v>0</v>
      </c>
      <c r="BL70">
        <f t="shared" si="62"/>
        <v>0</v>
      </c>
      <c r="BM70">
        <f t="shared" si="62"/>
        <v>0</v>
      </c>
      <c r="BN70">
        <f t="shared" si="62"/>
        <v>0</v>
      </c>
    </row>
    <row r="71" spans="1:66" ht="14.25" customHeight="1">
      <c r="AX71">
        <v>65</v>
      </c>
      <c r="AY71" t="str">
        <f>IF(ISERROR(VLOOKUP($AX71,個人申込書!$Z$5:$AE$147,2,0)),"",VLOOKUP($AX71,個人申込書!$Z$5:$AE$147,2,0))</f>
        <v/>
      </c>
      <c r="AZ71" t="str">
        <f>IF(AY71="","",VLOOKUP($AX71,個人申込書!$Z$6:$AF$127,6,0))</f>
        <v/>
      </c>
      <c r="BA71" t="str">
        <f>IF(AY71="","",VLOOKUP($AX71,個人申込書!$Z$6:$AF$127,7,0))</f>
        <v/>
      </c>
      <c r="BB71">
        <v>65</v>
      </c>
      <c r="BC71">
        <f t="shared" si="62"/>
        <v>0</v>
      </c>
      <c r="BD71">
        <f t="shared" si="62"/>
        <v>0</v>
      </c>
      <c r="BE71">
        <f t="shared" si="62"/>
        <v>0</v>
      </c>
      <c r="BF71">
        <f t="shared" si="62"/>
        <v>0</v>
      </c>
      <c r="BG71">
        <f t="shared" si="62"/>
        <v>0</v>
      </c>
      <c r="BH71">
        <f t="shared" si="62"/>
        <v>0</v>
      </c>
      <c r="BI71">
        <f t="shared" si="62"/>
        <v>0</v>
      </c>
      <c r="BJ71">
        <f t="shared" si="62"/>
        <v>0</v>
      </c>
      <c r="BK71">
        <f t="shared" si="62"/>
        <v>0</v>
      </c>
      <c r="BL71">
        <f t="shared" si="62"/>
        <v>0</v>
      </c>
      <c r="BM71">
        <f t="shared" si="62"/>
        <v>0</v>
      </c>
      <c r="BN71">
        <f t="shared" si="62"/>
        <v>0</v>
      </c>
    </row>
    <row r="72" spans="1:66" ht="14.25" customHeight="1">
      <c r="AX72">
        <v>66</v>
      </c>
      <c r="AY72" t="str">
        <f>IF(ISERROR(VLOOKUP($AX72,個人申込書!$Z$5:$AE$147,2,0)),"",VLOOKUP($AX72,個人申込書!$Z$5:$AE$147,2,0))</f>
        <v/>
      </c>
      <c r="AZ72" t="str">
        <f>IF(AY72="","",VLOOKUP($AX72,個人申込書!$Z$6:$AF$127,6,0))</f>
        <v/>
      </c>
      <c r="BA72" t="str">
        <f>IF(AY72="","",VLOOKUP($AX72,個人申込書!$Z$6:$AF$127,7,0))</f>
        <v/>
      </c>
      <c r="BB72">
        <v>66</v>
      </c>
      <c r="BC72">
        <f t="shared" si="62"/>
        <v>0</v>
      </c>
      <c r="BD72">
        <f t="shared" si="62"/>
        <v>0</v>
      </c>
      <c r="BE72">
        <f t="shared" si="62"/>
        <v>0</v>
      </c>
      <c r="BF72">
        <f t="shared" si="62"/>
        <v>0</v>
      </c>
      <c r="BG72">
        <f t="shared" si="62"/>
        <v>0</v>
      </c>
      <c r="BH72">
        <f t="shared" si="62"/>
        <v>0</v>
      </c>
      <c r="BI72">
        <f t="shared" si="62"/>
        <v>0</v>
      </c>
      <c r="BJ72">
        <f t="shared" si="62"/>
        <v>0</v>
      </c>
      <c r="BK72">
        <f t="shared" si="62"/>
        <v>0</v>
      </c>
      <c r="BL72">
        <f t="shared" si="62"/>
        <v>0</v>
      </c>
      <c r="BM72">
        <f t="shared" si="62"/>
        <v>0</v>
      </c>
      <c r="BN72">
        <f t="shared" si="62"/>
        <v>0</v>
      </c>
    </row>
    <row r="73" spans="1:66" ht="14.25" customHeight="1">
      <c r="AX73">
        <v>67</v>
      </c>
      <c r="AY73" t="str">
        <f>IF(ISERROR(VLOOKUP($AX73,個人申込書!$Z$5:$AE$147,2,0)),"",VLOOKUP($AX73,個人申込書!$Z$5:$AE$147,2,0))</f>
        <v/>
      </c>
      <c r="AZ73" t="str">
        <f>IF(AY73="","",VLOOKUP($AX73,個人申込書!$Z$6:$AF$127,6,0))</f>
        <v/>
      </c>
      <c r="BA73" t="str">
        <f>IF(AY73="","",VLOOKUP($AX73,個人申込書!$Z$6:$AF$127,7,0))</f>
        <v/>
      </c>
      <c r="BB73">
        <v>67</v>
      </c>
      <c r="BC73">
        <f t="shared" si="62"/>
        <v>0</v>
      </c>
      <c r="BD73">
        <f t="shared" si="62"/>
        <v>0</v>
      </c>
      <c r="BE73">
        <f t="shared" si="62"/>
        <v>0</v>
      </c>
      <c r="BF73">
        <f t="shared" si="62"/>
        <v>0</v>
      </c>
      <c r="BG73">
        <f t="shared" si="62"/>
        <v>0</v>
      </c>
      <c r="BH73">
        <f t="shared" si="62"/>
        <v>0</v>
      </c>
      <c r="BI73">
        <f t="shared" si="62"/>
        <v>0</v>
      </c>
      <c r="BJ73">
        <f t="shared" si="62"/>
        <v>0</v>
      </c>
      <c r="BK73">
        <f t="shared" si="62"/>
        <v>0</v>
      </c>
      <c r="BL73">
        <f t="shared" si="62"/>
        <v>0</v>
      </c>
      <c r="BM73">
        <f t="shared" si="62"/>
        <v>0</v>
      </c>
      <c r="BN73">
        <f t="shared" si="62"/>
        <v>0</v>
      </c>
    </row>
    <row r="74" spans="1:66" ht="14.25" customHeight="1">
      <c r="AX74">
        <v>68</v>
      </c>
      <c r="AY74" t="str">
        <f>IF(ISERROR(VLOOKUP($AX74,個人申込書!$Z$5:$AE$147,2,0)),"",VLOOKUP($AX74,個人申込書!$Z$5:$AE$147,2,0))</f>
        <v/>
      </c>
      <c r="AZ74" t="str">
        <f>IF(AY74="","",VLOOKUP($AX74,個人申込書!$Z$6:$AF$127,6,0))</f>
        <v/>
      </c>
      <c r="BA74" t="str">
        <f>IF(AY74="","",VLOOKUP($AX74,個人申込書!$Z$6:$AF$127,7,0))</f>
        <v/>
      </c>
      <c r="BB74">
        <v>68</v>
      </c>
      <c r="BC74">
        <f t="shared" si="62"/>
        <v>0</v>
      </c>
      <c r="BD74">
        <f t="shared" si="62"/>
        <v>0</v>
      </c>
      <c r="BE74">
        <f t="shared" si="62"/>
        <v>0</v>
      </c>
      <c r="BF74">
        <f t="shared" si="62"/>
        <v>0</v>
      </c>
      <c r="BG74">
        <f t="shared" si="62"/>
        <v>0</v>
      </c>
      <c r="BH74">
        <f t="shared" si="62"/>
        <v>0</v>
      </c>
      <c r="BI74">
        <f t="shared" si="62"/>
        <v>0</v>
      </c>
      <c r="BJ74">
        <f t="shared" si="62"/>
        <v>0</v>
      </c>
      <c r="BK74">
        <f t="shared" si="62"/>
        <v>0</v>
      </c>
      <c r="BL74">
        <f t="shared" si="62"/>
        <v>0</v>
      </c>
      <c r="BM74">
        <f t="shared" si="62"/>
        <v>0</v>
      </c>
      <c r="BN74">
        <f t="shared" si="62"/>
        <v>0</v>
      </c>
    </row>
    <row r="75" spans="1:66" ht="14.25" customHeight="1">
      <c r="AX75">
        <v>69</v>
      </c>
      <c r="AY75" t="str">
        <f>IF(ISERROR(VLOOKUP($AX75,個人申込書!$Z$5:$AE$147,2,0)),"",VLOOKUP($AX75,個人申込書!$Z$5:$AE$147,2,0))</f>
        <v/>
      </c>
      <c r="AZ75" t="str">
        <f>IF(AY75="","",VLOOKUP($AX75,個人申込書!$Z$6:$AF$127,6,0))</f>
        <v/>
      </c>
      <c r="BA75" t="str">
        <f>IF(AY75="","",VLOOKUP($AX75,個人申込書!$Z$6:$AF$127,7,0))</f>
        <v/>
      </c>
      <c r="BB75">
        <v>69</v>
      </c>
      <c r="BC75">
        <f t="shared" si="62"/>
        <v>0</v>
      </c>
      <c r="BD75">
        <f t="shared" si="62"/>
        <v>0</v>
      </c>
      <c r="BE75">
        <f t="shared" si="62"/>
        <v>0</v>
      </c>
      <c r="BF75">
        <f t="shared" si="62"/>
        <v>0</v>
      </c>
      <c r="BG75">
        <f t="shared" si="62"/>
        <v>0</v>
      </c>
      <c r="BH75">
        <f t="shared" si="62"/>
        <v>0</v>
      </c>
      <c r="BI75">
        <f t="shared" si="62"/>
        <v>0</v>
      </c>
      <c r="BJ75">
        <f t="shared" si="62"/>
        <v>0</v>
      </c>
      <c r="BK75">
        <f t="shared" si="62"/>
        <v>0</v>
      </c>
      <c r="BL75">
        <f t="shared" si="62"/>
        <v>0</v>
      </c>
      <c r="BM75">
        <f t="shared" si="62"/>
        <v>0</v>
      </c>
      <c r="BN75">
        <f t="shared" si="62"/>
        <v>0</v>
      </c>
    </row>
    <row r="76" spans="1:66" ht="14.25" customHeight="1">
      <c r="AX76">
        <v>70</v>
      </c>
      <c r="AY76" t="str">
        <f>IF(ISERROR(VLOOKUP($AX76,個人申込書!$Z$5:$AE$147,2,0)),"",VLOOKUP($AX76,個人申込書!$Z$5:$AE$147,2,0))</f>
        <v/>
      </c>
      <c r="AZ76" t="str">
        <f>IF(AY76="","",VLOOKUP($AX76,個人申込書!$Z$6:$AF$127,6,0))</f>
        <v/>
      </c>
      <c r="BA76" t="str">
        <f>IF(AY76="","",VLOOKUP($AX76,個人申込書!$Z$6:$AF$127,7,0))</f>
        <v/>
      </c>
      <c r="BB76">
        <v>70</v>
      </c>
      <c r="BC76">
        <f t="shared" si="62"/>
        <v>0</v>
      </c>
      <c r="BD76">
        <f t="shared" si="62"/>
        <v>0</v>
      </c>
      <c r="BE76">
        <f t="shared" si="62"/>
        <v>0</v>
      </c>
      <c r="BF76">
        <f t="shared" si="62"/>
        <v>0</v>
      </c>
      <c r="BG76">
        <f t="shared" si="62"/>
        <v>0</v>
      </c>
      <c r="BH76">
        <f t="shared" si="62"/>
        <v>0</v>
      </c>
      <c r="BI76">
        <f t="shared" si="62"/>
        <v>0</v>
      </c>
      <c r="BJ76">
        <f t="shared" si="62"/>
        <v>0</v>
      </c>
      <c r="BK76">
        <f t="shared" si="62"/>
        <v>0</v>
      </c>
      <c r="BL76">
        <f t="shared" si="62"/>
        <v>0</v>
      </c>
      <c r="BM76">
        <f t="shared" si="62"/>
        <v>0</v>
      </c>
      <c r="BN76">
        <f t="shared" si="62"/>
        <v>0</v>
      </c>
    </row>
    <row r="77" spans="1:66" ht="14.25" customHeight="1">
      <c r="AX77">
        <v>71</v>
      </c>
      <c r="AY77" t="str">
        <f>IF(ISERROR(VLOOKUP($AX77,個人申込書!$Z$5:$AE$147,2,0)),"",VLOOKUP($AX77,個人申込書!$Z$5:$AE$147,2,0))</f>
        <v/>
      </c>
      <c r="AZ77" t="str">
        <f>IF(AY77="","",VLOOKUP($AX77,個人申込書!$Z$6:$AF$127,6,0))</f>
        <v/>
      </c>
      <c r="BA77" t="str">
        <f>IF(AY77="","",VLOOKUP($AX77,個人申込書!$Z$6:$AF$127,7,0))</f>
        <v/>
      </c>
      <c r="BB77">
        <v>71</v>
      </c>
      <c r="BC77">
        <f t="shared" ref="BC77:BN86" si="63">COUNTIF($AD$6:$AG$65,BC$5&amp;$AY77)</f>
        <v>0</v>
      </c>
      <c r="BD77">
        <f t="shared" si="63"/>
        <v>0</v>
      </c>
      <c r="BE77">
        <f t="shared" si="63"/>
        <v>0</v>
      </c>
      <c r="BF77">
        <f t="shared" si="63"/>
        <v>0</v>
      </c>
      <c r="BG77">
        <f t="shared" si="63"/>
        <v>0</v>
      </c>
      <c r="BH77">
        <f t="shared" si="63"/>
        <v>0</v>
      </c>
      <c r="BI77">
        <f t="shared" si="63"/>
        <v>0</v>
      </c>
      <c r="BJ77">
        <f t="shared" si="63"/>
        <v>0</v>
      </c>
      <c r="BK77">
        <f t="shared" si="63"/>
        <v>0</v>
      </c>
      <c r="BL77">
        <f t="shared" si="63"/>
        <v>0</v>
      </c>
      <c r="BM77">
        <f t="shared" si="63"/>
        <v>0</v>
      </c>
      <c r="BN77">
        <f t="shared" si="63"/>
        <v>0</v>
      </c>
    </row>
    <row r="78" spans="1:66" ht="14.25" customHeight="1">
      <c r="AX78">
        <v>72</v>
      </c>
      <c r="AY78" t="str">
        <f>IF(ISERROR(VLOOKUP($AX78,個人申込書!$Z$5:$AE$147,2,0)),"",VLOOKUP($AX78,個人申込書!$Z$5:$AE$147,2,0))</f>
        <v/>
      </c>
      <c r="AZ78" t="str">
        <f>IF(AY78="","",VLOOKUP($AX78,個人申込書!$Z$6:$AF$127,6,0))</f>
        <v/>
      </c>
      <c r="BA78" t="str">
        <f>IF(AY78="","",VLOOKUP($AX78,個人申込書!$Z$6:$AF$127,7,0))</f>
        <v/>
      </c>
      <c r="BB78">
        <v>72</v>
      </c>
      <c r="BC78">
        <f t="shared" si="63"/>
        <v>0</v>
      </c>
      <c r="BD78">
        <f t="shared" si="63"/>
        <v>0</v>
      </c>
      <c r="BE78">
        <f t="shared" si="63"/>
        <v>0</v>
      </c>
      <c r="BF78">
        <f t="shared" si="63"/>
        <v>0</v>
      </c>
      <c r="BG78">
        <f t="shared" si="63"/>
        <v>0</v>
      </c>
      <c r="BH78">
        <f t="shared" si="63"/>
        <v>0</v>
      </c>
      <c r="BI78">
        <f t="shared" si="63"/>
        <v>0</v>
      </c>
      <c r="BJ78">
        <f t="shared" si="63"/>
        <v>0</v>
      </c>
      <c r="BK78">
        <f t="shared" si="63"/>
        <v>0</v>
      </c>
      <c r="BL78">
        <f t="shared" si="63"/>
        <v>0</v>
      </c>
      <c r="BM78">
        <f t="shared" si="63"/>
        <v>0</v>
      </c>
      <c r="BN78">
        <f t="shared" si="63"/>
        <v>0</v>
      </c>
    </row>
    <row r="79" spans="1:66" ht="14.25" customHeight="1">
      <c r="AX79">
        <v>73</v>
      </c>
      <c r="AY79" t="str">
        <f>IF(ISERROR(VLOOKUP($AX79,個人申込書!$Z$5:$AE$147,2,0)),"",VLOOKUP($AX79,個人申込書!$Z$5:$AE$147,2,0))</f>
        <v/>
      </c>
      <c r="AZ79" t="str">
        <f>IF(AY79="","",VLOOKUP($AX79,個人申込書!$Z$6:$AF$127,6,0))</f>
        <v/>
      </c>
      <c r="BA79" t="str">
        <f>IF(AY79="","",VLOOKUP($AX79,個人申込書!$Z$6:$AF$127,7,0))</f>
        <v/>
      </c>
      <c r="BB79">
        <v>73</v>
      </c>
      <c r="BC79">
        <f t="shared" si="63"/>
        <v>0</v>
      </c>
      <c r="BD79">
        <f t="shared" si="63"/>
        <v>0</v>
      </c>
      <c r="BE79">
        <f t="shared" si="63"/>
        <v>0</v>
      </c>
      <c r="BF79">
        <f t="shared" si="63"/>
        <v>0</v>
      </c>
      <c r="BG79">
        <f t="shared" si="63"/>
        <v>0</v>
      </c>
      <c r="BH79">
        <f t="shared" si="63"/>
        <v>0</v>
      </c>
      <c r="BI79">
        <f t="shared" si="63"/>
        <v>0</v>
      </c>
      <c r="BJ79">
        <f t="shared" si="63"/>
        <v>0</v>
      </c>
      <c r="BK79">
        <f t="shared" si="63"/>
        <v>0</v>
      </c>
      <c r="BL79">
        <f t="shared" si="63"/>
        <v>0</v>
      </c>
      <c r="BM79">
        <f t="shared" si="63"/>
        <v>0</v>
      </c>
      <c r="BN79">
        <f t="shared" si="63"/>
        <v>0</v>
      </c>
    </row>
    <row r="80" spans="1:66" ht="14.25" customHeight="1">
      <c r="AX80">
        <v>74</v>
      </c>
      <c r="AY80" t="str">
        <f>IF(ISERROR(VLOOKUP($AX80,個人申込書!$Z$5:$AE$147,2,0)),"",VLOOKUP($AX80,個人申込書!$Z$5:$AE$147,2,0))</f>
        <v/>
      </c>
      <c r="AZ80" t="str">
        <f>IF(AY80="","",VLOOKUP($AX80,個人申込書!$Z$6:$AF$127,6,0))</f>
        <v/>
      </c>
      <c r="BA80" t="str">
        <f>IF(AY80="","",VLOOKUP($AX80,個人申込書!$Z$6:$AF$127,7,0))</f>
        <v/>
      </c>
      <c r="BB80">
        <v>74</v>
      </c>
      <c r="BC80">
        <f t="shared" si="63"/>
        <v>0</v>
      </c>
      <c r="BD80">
        <f t="shared" si="63"/>
        <v>0</v>
      </c>
      <c r="BE80">
        <f t="shared" si="63"/>
        <v>0</v>
      </c>
      <c r="BF80">
        <f t="shared" si="63"/>
        <v>0</v>
      </c>
      <c r="BG80">
        <f t="shared" si="63"/>
        <v>0</v>
      </c>
      <c r="BH80">
        <f t="shared" si="63"/>
        <v>0</v>
      </c>
      <c r="BI80">
        <f t="shared" si="63"/>
        <v>0</v>
      </c>
      <c r="BJ80">
        <f t="shared" si="63"/>
        <v>0</v>
      </c>
      <c r="BK80">
        <f t="shared" si="63"/>
        <v>0</v>
      </c>
      <c r="BL80">
        <f t="shared" si="63"/>
        <v>0</v>
      </c>
      <c r="BM80">
        <f t="shared" si="63"/>
        <v>0</v>
      </c>
      <c r="BN80">
        <f t="shared" si="63"/>
        <v>0</v>
      </c>
    </row>
    <row r="81" spans="50:66" ht="14.25" customHeight="1">
      <c r="AX81">
        <v>75</v>
      </c>
      <c r="AY81" t="str">
        <f>IF(ISERROR(VLOOKUP($AX81,個人申込書!$Z$5:$AE$147,2,0)),"",VLOOKUP($AX81,個人申込書!$Z$5:$AE$147,2,0))</f>
        <v/>
      </c>
      <c r="AZ81" t="str">
        <f>IF(AY81="","",VLOOKUP($AX81,個人申込書!$Z$6:$AF$127,6,0))</f>
        <v/>
      </c>
      <c r="BA81" t="str">
        <f>IF(AY81="","",VLOOKUP($AX81,個人申込書!$Z$6:$AF$127,7,0))</f>
        <v/>
      </c>
      <c r="BB81">
        <v>75</v>
      </c>
      <c r="BC81">
        <f t="shared" si="63"/>
        <v>0</v>
      </c>
      <c r="BD81">
        <f t="shared" si="63"/>
        <v>0</v>
      </c>
      <c r="BE81">
        <f t="shared" si="63"/>
        <v>0</v>
      </c>
      <c r="BF81">
        <f t="shared" si="63"/>
        <v>0</v>
      </c>
      <c r="BG81">
        <f t="shared" si="63"/>
        <v>0</v>
      </c>
      <c r="BH81">
        <f t="shared" si="63"/>
        <v>0</v>
      </c>
      <c r="BI81">
        <f t="shared" si="63"/>
        <v>0</v>
      </c>
      <c r="BJ81">
        <f t="shared" si="63"/>
        <v>0</v>
      </c>
      <c r="BK81">
        <f t="shared" si="63"/>
        <v>0</v>
      </c>
      <c r="BL81">
        <f t="shared" si="63"/>
        <v>0</v>
      </c>
      <c r="BM81">
        <f t="shared" si="63"/>
        <v>0</v>
      </c>
      <c r="BN81">
        <f t="shared" si="63"/>
        <v>0</v>
      </c>
    </row>
    <row r="82" spans="50:66" ht="14.25" customHeight="1">
      <c r="AX82">
        <v>76</v>
      </c>
      <c r="AY82" t="str">
        <f>IF(ISERROR(VLOOKUP($AX82,個人申込書!$Z$5:$AE$147,2,0)),"",VLOOKUP($AX82,個人申込書!$Z$5:$AE$147,2,0))</f>
        <v/>
      </c>
      <c r="AZ82" t="str">
        <f>IF(AY82="","",VLOOKUP($AX82,個人申込書!$Z$6:$AF$127,6,0))</f>
        <v/>
      </c>
      <c r="BA82" t="str">
        <f>IF(AY82="","",VLOOKUP($AX82,個人申込書!$Z$6:$AF$127,7,0))</f>
        <v/>
      </c>
      <c r="BB82">
        <v>76</v>
      </c>
      <c r="BC82">
        <f t="shared" si="63"/>
        <v>0</v>
      </c>
      <c r="BD82">
        <f t="shared" si="63"/>
        <v>0</v>
      </c>
      <c r="BE82">
        <f t="shared" si="63"/>
        <v>0</v>
      </c>
      <c r="BF82">
        <f t="shared" si="63"/>
        <v>0</v>
      </c>
      <c r="BG82">
        <f t="shared" si="63"/>
        <v>0</v>
      </c>
      <c r="BH82">
        <f t="shared" si="63"/>
        <v>0</v>
      </c>
      <c r="BI82">
        <f t="shared" si="63"/>
        <v>0</v>
      </c>
      <c r="BJ82">
        <f t="shared" si="63"/>
        <v>0</v>
      </c>
      <c r="BK82">
        <f t="shared" si="63"/>
        <v>0</v>
      </c>
      <c r="BL82">
        <f t="shared" si="63"/>
        <v>0</v>
      </c>
      <c r="BM82">
        <f t="shared" si="63"/>
        <v>0</v>
      </c>
      <c r="BN82">
        <f t="shared" si="63"/>
        <v>0</v>
      </c>
    </row>
    <row r="83" spans="50:66" ht="14.25" customHeight="1">
      <c r="AX83">
        <v>77</v>
      </c>
      <c r="AY83" t="str">
        <f>IF(ISERROR(VLOOKUP($AX83,個人申込書!$Z$5:$AE$147,2,0)),"",VLOOKUP($AX83,個人申込書!$Z$5:$AE$147,2,0))</f>
        <v/>
      </c>
      <c r="AZ83" t="str">
        <f>IF(AY83="","",VLOOKUP($AX83,個人申込書!$Z$6:$AF$127,6,0))</f>
        <v/>
      </c>
      <c r="BA83" t="str">
        <f>IF(AY83="","",VLOOKUP($AX83,個人申込書!$Z$6:$AF$127,7,0))</f>
        <v/>
      </c>
      <c r="BB83">
        <v>77</v>
      </c>
      <c r="BC83">
        <f t="shared" si="63"/>
        <v>0</v>
      </c>
      <c r="BD83">
        <f t="shared" si="63"/>
        <v>0</v>
      </c>
      <c r="BE83">
        <f t="shared" si="63"/>
        <v>0</v>
      </c>
      <c r="BF83">
        <f t="shared" si="63"/>
        <v>0</v>
      </c>
      <c r="BG83">
        <f t="shared" si="63"/>
        <v>0</v>
      </c>
      <c r="BH83">
        <f t="shared" si="63"/>
        <v>0</v>
      </c>
      <c r="BI83">
        <f t="shared" si="63"/>
        <v>0</v>
      </c>
      <c r="BJ83">
        <f t="shared" si="63"/>
        <v>0</v>
      </c>
      <c r="BK83">
        <f t="shared" si="63"/>
        <v>0</v>
      </c>
      <c r="BL83">
        <f t="shared" si="63"/>
        <v>0</v>
      </c>
      <c r="BM83">
        <f t="shared" si="63"/>
        <v>0</v>
      </c>
      <c r="BN83">
        <f t="shared" si="63"/>
        <v>0</v>
      </c>
    </row>
    <row r="84" spans="50:66" ht="14.25" customHeight="1">
      <c r="AX84">
        <v>78</v>
      </c>
      <c r="AY84" t="str">
        <f>IF(ISERROR(VLOOKUP($AX84,個人申込書!$Z$5:$AE$147,2,0)),"",VLOOKUP($AX84,個人申込書!$Z$5:$AE$147,2,0))</f>
        <v/>
      </c>
      <c r="AZ84" t="str">
        <f>IF(AY84="","",VLOOKUP($AX84,個人申込書!$Z$6:$AF$127,6,0))</f>
        <v/>
      </c>
      <c r="BA84" t="str">
        <f>IF(AY84="","",VLOOKUP($AX84,個人申込書!$Z$6:$AF$127,7,0))</f>
        <v/>
      </c>
      <c r="BB84">
        <v>78</v>
      </c>
      <c r="BC84">
        <f t="shared" si="63"/>
        <v>0</v>
      </c>
      <c r="BD84">
        <f t="shared" si="63"/>
        <v>0</v>
      </c>
      <c r="BE84">
        <f t="shared" si="63"/>
        <v>0</v>
      </c>
      <c r="BF84">
        <f t="shared" si="63"/>
        <v>0</v>
      </c>
      <c r="BG84">
        <f t="shared" si="63"/>
        <v>0</v>
      </c>
      <c r="BH84">
        <f t="shared" si="63"/>
        <v>0</v>
      </c>
      <c r="BI84">
        <f t="shared" si="63"/>
        <v>0</v>
      </c>
      <c r="BJ84">
        <f t="shared" si="63"/>
        <v>0</v>
      </c>
      <c r="BK84">
        <f t="shared" si="63"/>
        <v>0</v>
      </c>
      <c r="BL84">
        <f t="shared" si="63"/>
        <v>0</v>
      </c>
      <c r="BM84">
        <f t="shared" si="63"/>
        <v>0</v>
      </c>
      <c r="BN84">
        <f t="shared" si="63"/>
        <v>0</v>
      </c>
    </row>
    <row r="85" spans="50:66" ht="14.25" customHeight="1">
      <c r="AX85">
        <v>79</v>
      </c>
      <c r="AY85" t="str">
        <f>IF(ISERROR(VLOOKUP($AX85,個人申込書!$Z$5:$AE$147,2,0)),"",VLOOKUP($AX85,個人申込書!$Z$5:$AE$147,2,0))</f>
        <v/>
      </c>
      <c r="AZ85" t="str">
        <f>IF(AY85="","",VLOOKUP($AX85,個人申込書!$Z$6:$AF$127,6,0))</f>
        <v/>
      </c>
      <c r="BA85" t="str">
        <f>IF(AY85="","",VLOOKUP($AX85,個人申込書!$Z$6:$AF$127,7,0))</f>
        <v/>
      </c>
      <c r="BB85">
        <v>79</v>
      </c>
      <c r="BC85">
        <f t="shared" si="63"/>
        <v>0</v>
      </c>
      <c r="BD85">
        <f t="shared" si="63"/>
        <v>0</v>
      </c>
      <c r="BE85">
        <f t="shared" si="63"/>
        <v>0</v>
      </c>
      <c r="BF85">
        <f t="shared" si="63"/>
        <v>0</v>
      </c>
      <c r="BG85">
        <f t="shared" si="63"/>
        <v>0</v>
      </c>
      <c r="BH85">
        <f t="shared" si="63"/>
        <v>0</v>
      </c>
      <c r="BI85">
        <f t="shared" si="63"/>
        <v>0</v>
      </c>
      <c r="BJ85">
        <f t="shared" si="63"/>
        <v>0</v>
      </c>
      <c r="BK85">
        <f t="shared" si="63"/>
        <v>0</v>
      </c>
      <c r="BL85">
        <f t="shared" si="63"/>
        <v>0</v>
      </c>
      <c r="BM85">
        <f t="shared" si="63"/>
        <v>0</v>
      </c>
      <c r="BN85">
        <f t="shared" si="63"/>
        <v>0</v>
      </c>
    </row>
    <row r="86" spans="50:66" ht="14.25" customHeight="1">
      <c r="AX86">
        <v>80</v>
      </c>
      <c r="AY86" t="str">
        <f>IF(ISERROR(VLOOKUP($AX86,個人申込書!$Z$5:$AE$147,2,0)),"",VLOOKUP($AX86,個人申込書!$Z$5:$AE$147,2,0))</f>
        <v/>
      </c>
      <c r="AZ86" t="str">
        <f>IF(AY86="","",VLOOKUP($AX86,個人申込書!$Z$6:$AF$127,6,0))</f>
        <v/>
      </c>
      <c r="BA86" t="str">
        <f>IF(AY86="","",VLOOKUP($AX86,個人申込書!$Z$6:$AF$127,7,0))</f>
        <v/>
      </c>
      <c r="BB86">
        <v>80</v>
      </c>
      <c r="BC86">
        <f t="shared" si="63"/>
        <v>0</v>
      </c>
      <c r="BD86">
        <f t="shared" si="63"/>
        <v>0</v>
      </c>
      <c r="BE86">
        <f t="shared" si="63"/>
        <v>0</v>
      </c>
      <c r="BF86">
        <f t="shared" si="63"/>
        <v>0</v>
      </c>
      <c r="BG86">
        <f t="shared" si="63"/>
        <v>0</v>
      </c>
      <c r="BH86">
        <f t="shared" si="63"/>
        <v>0</v>
      </c>
      <c r="BI86">
        <f t="shared" si="63"/>
        <v>0</v>
      </c>
      <c r="BJ86">
        <f t="shared" si="63"/>
        <v>0</v>
      </c>
      <c r="BK86">
        <f t="shared" si="63"/>
        <v>0</v>
      </c>
      <c r="BL86">
        <f t="shared" si="63"/>
        <v>0</v>
      </c>
      <c r="BM86">
        <f t="shared" si="63"/>
        <v>0</v>
      </c>
      <c r="BN86">
        <f t="shared" si="63"/>
        <v>0</v>
      </c>
    </row>
    <row r="87" spans="50:66" ht="14.25" customHeight="1">
      <c r="AX87">
        <v>81</v>
      </c>
      <c r="AY87" t="str">
        <f>IF(ISERROR(VLOOKUP($AX87,個人申込書!$Z$5:$AE$147,2,0)),"",VLOOKUP($AX87,個人申込書!$Z$5:$AE$147,2,0))</f>
        <v/>
      </c>
      <c r="AZ87" t="str">
        <f>IF(AY87="","",VLOOKUP($AX87,個人申込書!$Z$6:$AF$127,6,0))</f>
        <v/>
      </c>
      <c r="BA87" t="str">
        <f>IF(AY87="","",VLOOKUP($AX87,個人申込書!$Z$6:$AF$127,7,0))</f>
        <v/>
      </c>
      <c r="BB87">
        <v>81</v>
      </c>
      <c r="BC87">
        <f t="shared" ref="BC87:BN96" si="64">COUNTIF($AD$6:$AG$65,BC$5&amp;$AY87)</f>
        <v>0</v>
      </c>
      <c r="BD87">
        <f t="shared" si="64"/>
        <v>0</v>
      </c>
      <c r="BE87">
        <f t="shared" si="64"/>
        <v>0</v>
      </c>
      <c r="BF87">
        <f t="shared" si="64"/>
        <v>0</v>
      </c>
      <c r="BG87">
        <f t="shared" si="64"/>
        <v>0</v>
      </c>
      <c r="BH87">
        <f t="shared" si="64"/>
        <v>0</v>
      </c>
      <c r="BI87">
        <f t="shared" si="64"/>
        <v>0</v>
      </c>
      <c r="BJ87">
        <f t="shared" si="64"/>
        <v>0</v>
      </c>
      <c r="BK87">
        <f t="shared" si="64"/>
        <v>0</v>
      </c>
      <c r="BL87">
        <f t="shared" si="64"/>
        <v>0</v>
      </c>
      <c r="BM87">
        <f t="shared" si="64"/>
        <v>0</v>
      </c>
      <c r="BN87">
        <f t="shared" si="64"/>
        <v>0</v>
      </c>
    </row>
    <row r="88" spans="50:66" ht="14.25" customHeight="1">
      <c r="AX88">
        <v>82</v>
      </c>
      <c r="AY88" t="str">
        <f>IF(ISERROR(VLOOKUP($AX88,個人申込書!$Z$5:$AE$147,2,0)),"",VLOOKUP($AX88,個人申込書!$Z$5:$AE$147,2,0))</f>
        <v/>
      </c>
      <c r="AZ88" t="str">
        <f>IF(AY88="","",VLOOKUP($AX88,個人申込書!$Z$6:$AF$127,6,0))</f>
        <v/>
      </c>
      <c r="BA88" t="str">
        <f>IF(AY88="","",VLOOKUP($AX88,個人申込書!$Z$6:$AF$127,7,0))</f>
        <v/>
      </c>
      <c r="BB88">
        <v>82</v>
      </c>
      <c r="BC88">
        <f t="shared" si="64"/>
        <v>0</v>
      </c>
      <c r="BD88">
        <f t="shared" si="64"/>
        <v>0</v>
      </c>
      <c r="BE88">
        <f t="shared" si="64"/>
        <v>0</v>
      </c>
      <c r="BF88">
        <f t="shared" si="64"/>
        <v>0</v>
      </c>
      <c r="BG88">
        <f t="shared" si="64"/>
        <v>0</v>
      </c>
      <c r="BH88">
        <f t="shared" si="64"/>
        <v>0</v>
      </c>
      <c r="BI88">
        <f t="shared" si="64"/>
        <v>0</v>
      </c>
      <c r="BJ88">
        <f t="shared" si="64"/>
        <v>0</v>
      </c>
      <c r="BK88">
        <f t="shared" si="64"/>
        <v>0</v>
      </c>
      <c r="BL88">
        <f t="shared" si="64"/>
        <v>0</v>
      </c>
      <c r="BM88">
        <f t="shared" si="64"/>
        <v>0</v>
      </c>
      <c r="BN88">
        <f t="shared" si="64"/>
        <v>0</v>
      </c>
    </row>
    <row r="89" spans="50:66" ht="14.25" customHeight="1">
      <c r="AX89">
        <v>83</v>
      </c>
      <c r="AY89" t="str">
        <f>IF(ISERROR(VLOOKUP($AX89,個人申込書!$Z$5:$AE$147,2,0)),"",VLOOKUP($AX89,個人申込書!$Z$5:$AE$147,2,0))</f>
        <v/>
      </c>
      <c r="AZ89" t="str">
        <f>IF(AY89="","",VLOOKUP($AX89,個人申込書!$Z$6:$AF$127,6,0))</f>
        <v/>
      </c>
      <c r="BA89" t="str">
        <f>IF(AY89="","",VLOOKUP($AX89,個人申込書!$Z$6:$AF$127,7,0))</f>
        <v/>
      </c>
      <c r="BB89">
        <v>83</v>
      </c>
      <c r="BC89">
        <f t="shared" si="64"/>
        <v>0</v>
      </c>
      <c r="BD89">
        <f t="shared" si="64"/>
        <v>0</v>
      </c>
      <c r="BE89">
        <f t="shared" si="64"/>
        <v>0</v>
      </c>
      <c r="BF89">
        <f t="shared" si="64"/>
        <v>0</v>
      </c>
      <c r="BG89">
        <f t="shared" si="64"/>
        <v>0</v>
      </c>
      <c r="BH89">
        <f t="shared" si="64"/>
        <v>0</v>
      </c>
      <c r="BI89">
        <f t="shared" si="64"/>
        <v>0</v>
      </c>
      <c r="BJ89">
        <f t="shared" si="64"/>
        <v>0</v>
      </c>
      <c r="BK89">
        <f t="shared" si="64"/>
        <v>0</v>
      </c>
      <c r="BL89">
        <f t="shared" si="64"/>
        <v>0</v>
      </c>
      <c r="BM89">
        <f t="shared" si="64"/>
        <v>0</v>
      </c>
      <c r="BN89">
        <f t="shared" si="64"/>
        <v>0</v>
      </c>
    </row>
    <row r="90" spans="50:66" ht="14.25" customHeight="1">
      <c r="AX90">
        <v>84</v>
      </c>
      <c r="AY90" t="str">
        <f>IF(ISERROR(VLOOKUP($AX90,個人申込書!$Z$5:$AE$147,2,0)),"",VLOOKUP($AX90,個人申込書!$Z$5:$AE$147,2,0))</f>
        <v/>
      </c>
      <c r="AZ90" t="str">
        <f>IF(AY90="","",VLOOKUP($AX90,個人申込書!$Z$6:$AF$127,6,0))</f>
        <v/>
      </c>
      <c r="BA90" t="str">
        <f>IF(AY90="","",VLOOKUP($AX90,個人申込書!$Z$6:$AF$127,7,0))</f>
        <v/>
      </c>
      <c r="BB90">
        <v>84</v>
      </c>
      <c r="BC90">
        <f t="shared" si="64"/>
        <v>0</v>
      </c>
      <c r="BD90">
        <f t="shared" si="64"/>
        <v>0</v>
      </c>
      <c r="BE90">
        <f t="shared" si="64"/>
        <v>0</v>
      </c>
      <c r="BF90">
        <f t="shared" si="64"/>
        <v>0</v>
      </c>
      <c r="BG90">
        <f t="shared" si="64"/>
        <v>0</v>
      </c>
      <c r="BH90">
        <f t="shared" si="64"/>
        <v>0</v>
      </c>
      <c r="BI90">
        <f t="shared" si="64"/>
        <v>0</v>
      </c>
      <c r="BJ90">
        <f t="shared" si="64"/>
        <v>0</v>
      </c>
      <c r="BK90">
        <f t="shared" si="64"/>
        <v>0</v>
      </c>
      <c r="BL90">
        <f t="shared" si="64"/>
        <v>0</v>
      </c>
      <c r="BM90">
        <f t="shared" si="64"/>
        <v>0</v>
      </c>
      <c r="BN90">
        <f t="shared" si="64"/>
        <v>0</v>
      </c>
    </row>
    <row r="91" spans="50:66" ht="14.25" customHeight="1">
      <c r="AX91">
        <v>85</v>
      </c>
      <c r="AY91" t="str">
        <f>IF(ISERROR(VLOOKUP($AX91,個人申込書!$Z$5:$AE$147,2,0)),"",VLOOKUP($AX91,個人申込書!$Z$5:$AE$147,2,0))</f>
        <v/>
      </c>
      <c r="AZ91" t="str">
        <f>IF(AY91="","",VLOOKUP($AX91,個人申込書!$Z$6:$AF$127,6,0))</f>
        <v/>
      </c>
      <c r="BA91" t="str">
        <f>IF(AY91="","",VLOOKUP($AX91,個人申込書!$Z$6:$AF$127,7,0))</f>
        <v/>
      </c>
      <c r="BB91">
        <v>85</v>
      </c>
      <c r="BC91">
        <f t="shared" si="64"/>
        <v>0</v>
      </c>
      <c r="BD91">
        <f t="shared" si="64"/>
        <v>0</v>
      </c>
      <c r="BE91">
        <f t="shared" si="64"/>
        <v>0</v>
      </c>
      <c r="BF91">
        <f t="shared" si="64"/>
        <v>0</v>
      </c>
      <c r="BG91">
        <f t="shared" si="64"/>
        <v>0</v>
      </c>
      <c r="BH91">
        <f t="shared" si="64"/>
        <v>0</v>
      </c>
      <c r="BI91">
        <f t="shared" si="64"/>
        <v>0</v>
      </c>
      <c r="BJ91">
        <f t="shared" si="64"/>
        <v>0</v>
      </c>
      <c r="BK91">
        <f t="shared" si="64"/>
        <v>0</v>
      </c>
      <c r="BL91">
        <f t="shared" si="64"/>
        <v>0</v>
      </c>
      <c r="BM91">
        <f t="shared" si="64"/>
        <v>0</v>
      </c>
      <c r="BN91">
        <f t="shared" si="64"/>
        <v>0</v>
      </c>
    </row>
    <row r="92" spans="50:66" ht="14.25" customHeight="1">
      <c r="AX92">
        <v>86</v>
      </c>
      <c r="AY92" t="str">
        <f>IF(ISERROR(VLOOKUP($AX92,個人申込書!$Z$5:$AE$147,2,0)),"",VLOOKUP($AX92,個人申込書!$Z$5:$AE$147,2,0))</f>
        <v/>
      </c>
      <c r="AZ92" t="str">
        <f>IF(AY92="","",VLOOKUP($AX92,個人申込書!$Z$6:$AF$127,6,0))</f>
        <v/>
      </c>
      <c r="BA92" t="str">
        <f>IF(AY92="","",VLOOKUP($AX92,個人申込書!$Z$6:$AF$127,7,0))</f>
        <v/>
      </c>
      <c r="BB92">
        <v>86</v>
      </c>
      <c r="BC92">
        <f t="shared" si="64"/>
        <v>0</v>
      </c>
      <c r="BD92">
        <f t="shared" si="64"/>
        <v>0</v>
      </c>
      <c r="BE92">
        <f t="shared" si="64"/>
        <v>0</v>
      </c>
      <c r="BF92">
        <f t="shared" si="64"/>
        <v>0</v>
      </c>
      <c r="BG92">
        <f t="shared" si="64"/>
        <v>0</v>
      </c>
      <c r="BH92">
        <f t="shared" si="64"/>
        <v>0</v>
      </c>
      <c r="BI92">
        <f t="shared" si="64"/>
        <v>0</v>
      </c>
      <c r="BJ92">
        <f t="shared" si="64"/>
        <v>0</v>
      </c>
      <c r="BK92">
        <f t="shared" si="64"/>
        <v>0</v>
      </c>
      <c r="BL92">
        <f t="shared" si="64"/>
        <v>0</v>
      </c>
      <c r="BM92">
        <f t="shared" si="64"/>
        <v>0</v>
      </c>
      <c r="BN92">
        <f t="shared" si="64"/>
        <v>0</v>
      </c>
    </row>
    <row r="93" spans="50:66" ht="14.25" customHeight="1">
      <c r="AX93">
        <v>87</v>
      </c>
      <c r="AY93" t="str">
        <f>IF(ISERROR(VLOOKUP($AX93,個人申込書!$Z$5:$AE$147,2,0)),"",VLOOKUP($AX93,個人申込書!$Z$5:$AE$147,2,0))</f>
        <v/>
      </c>
      <c r="AZ93" t="str">
        <f>IF(AY93="","",VLOOKUP($AX93,個人申込書!$Z$6:$AF$127,6,0))</f>
        <v/>
      </c>
      <c r="BA93" t="str">
        <f>IF(AY93="","",VLOOKUP($AX93,個人申込書!$Z$6:$AF$127,7,0))</f>
        <v/>
      </c>
      <c r="BB93">
        <v>87</v>
      </c>
      <c r="BC93">
        <f t="shared" si="64"/>
        <v>0</v>
      </c>
      <c r="BD93">
        <f t="shared" si="64"/>
        <v>0</v>
      </c>
      <c r="BE93">
        <f t="shared" si="64"/>
        <v>0</v>
      </c>
      <c r="BF93">
        <f t="shared" si="64"/>
        <v>0</v>
      </c>
      <c r="BG93">
        <f t="shared" si="64"/>
        <v>0</v>
      </c>
      <c r="BH93">
        <f t="shared" si="64"/>
        <v>0</v>
      </c>
      <c r="BI93">
        <f t="shared" si="64"/>
        <v>0</v>
      </c>
      <c r="BJ93">
        <f t="shared" si="64"/>
        <v>0</v>
      </c>
      <c r="BK93">
        <f t="shared" si="64"/>
        <v>0</v>
      </c>
      <c r="BL93">
        <f t="shared" si="64"/>
        <v>0</v>
      </c>
      <c r="BM93">
        <f t="shared" si="64"/>
        <v>0</v>
      </c>
      <c r="BN93">
        <f t="shared" si="64"/>
        <v>0</v>
      </c>
    </row>
    <row r="94" spans="50:66" ht="14.25" customHeight="1">
      <c r="AX94">
        <v>88</v>
      </c>
      <c r="AY94" t="str">
        <f>IF(ISERROR(VLOOKUP($AX94,個人申込書!$Z$5:$AE$147,2,0)),"",VLOOKUP($AX94,個人申込書!$Z$5:$AE$147,2,0))</f>
        <v/>
      </c>
      <c r="AZ94" t="str">
        <f>IF(AY94="","",VLOOKUP($AX94,個人申込書!$Z$6:$AF$127,6,0))</f>
        <v/>
      </c>
      <c r="BA94" t="str">
        <f>IF(AY94="","",VLOOKUP($AX94,個人申込書!$Z$6:$AF$127,7,0))</f>
        <v/>
      </c>
      <c r="BB94">
        <v>88</v>
      </c>
      <c r="BC94">
        <f t="shared" si="64"/>
        <v>0</v>
      </c>
      <c r="BD94">
        <f t="shared" si="64"/>
        <v>0</v>
      </c>
      <c r="BE94">
        <f t="shared" si="64"/>
        <v>0</v>
      </c>
      <c r="BF94">
        <f t="shared" si="64"/>
        <v>0</v>
      </c>
      <c r="BG94">
        <f t="shared" si="64"/>
        <v>0</v>
      </c>
      <c r="BH94">
        <f t="shared" si="64"/>
        <v>0</v>
      </c>
      <c r="BI94">
        <f t="shared" si="64"/>
        <v>0</v>
      </c>
      <c r="BJ94">
        <f t="shared" si="64"/>
        <v>0</v>
      </c>
      <c r="BK94">
        <f t="shared" si="64"/>
        <v>0</v>
      </c>
      <c r="BL94">
        <f t="shared" si="64"/>
        <v>0</v>
      </c>
      <c r="BM94">
        <f t="shared" si="64"/>
        <v>0</v>
      </c>
      <c r="BN94">
        <f t="shared" si="64"/>
        <v>0</v>
      </c>
    </row>
    <row r="95" spans="50:66" ht="14.25" customHeight="1">
      <c r="AX95">
        <v>89</v>
      </c>
      <c r="AY95" t="str">
        <f>IF(ISERROR(VLOOKUP($AX95,個人申込書!$Z$5:$AE$147,2,0)),"",VLOOKUP($AX95,個人申込書!$Z$5:$AE$147,2,0))</f>
        <v/>
      </c>
      <c r="AZ95" t="str">
        <f>IF(AY95="","",VLOOKUP($AX95,個人申込書!$Z$6:$AF$127,6,0))</f>
        <v/>
      </c>
      <c r="BA95" t="str">
        <f>IF(AY95="","",VLOOKUP($AX95,個人申込書!$Z$6:$AF$127,7,0))</f>
        <v/>
      </c>
      <c r="BB95">
        <v>89</v>
      </c>
      <c r="BC95">
        <f t="shared" si="64"/>
        <v>0</v>
      </c>
      <c r="BD95">
        <f t="shared" si="64"/>
        <v>0</v>
      </c>
      <c r="BE95">
        <f t="shared" si="64"/>
        <v>0</v>
      </c>
      <c r="BF95">
        <f t="shared" si="64"/>
        <v>0</v>
      </c>
      <c r="BG95">
        <f t="shared" si="64"/>
        <v>0</v>
      </c>
      <c r="BH95">
        <f t="shared" si="64"/>
        <v>0</v>
      </c>
      <c r="BI95">
        <f t="shared" si="64"/>
        <v>0</v>
      </c>
      <c r="BJ95">
        <f t="shared" si="64"/>
        <v>0</v>
      </c>
      <c r="BK95">
        <f t="shared" si="64"/>
        <v>0</v>
      </c>
      <c r="BL95">
        <f t="shared" si="64"/>
        <v>0</v>
      </c>
      <c r="BM95">
        <f t="shared" si="64"/>
        <v>0</v>
      </c>
      <c r="BN95">
        <f t="shared" si="64"/>
        <v>0</v>
      </c>
    </row>
    <row r="96" spans="50:66" ht="14.25" customHeight="1">
      <c r="AX96">
        <v>90</v>
      </c>
      <c r="AY96" t="str">
        <f>IF(ISERROR(VLOOKUP($AX96,個人申込書!$Z$5:$AE$147,2,0)),"",VLOOKUP($AX96,個人申込書!$Z$5:$AE$147,2,0))</f>
        <v/>
      </c>
      <c r="AZ96" t="str">
        <f>IF(AY96="","",VLOOKUP($AX96,個人申込書!$Z$6:$AF$127,6,0))</f>
        <v/>
      </c>
      <c r="BA96" t="str">
        <f>IF(AY96="","",VLOOKUP($AX96,個人申込書!$Z$6:$AF$127,7,0))</f>
        <v/>
      </c>
      <c r="BB96">
        <v>90</v>
      </c>
      <c r="BC96">
        <f t="shared" si="64"/>
        <v>0</v>
      </c>
      <c r="BD96">
        <f t="shared" si="64"/>
        <v>0</v>
      </c>
      <c r="BE96">
        <f t="shared" si="64"/>
        <v>0</v>
      </c>
      <c r="BF96">
        <f t="shared" si="64"/>
        <v>0</v>
      </c>
      <c r="BG96">
        <f t="shared" si="64"/>
        <v>0</v>
      </c>
      <c r="BH96">
        <f t="shared" si="64"/>
        <v>0</v>
      </c>
      <c r="BI96">
        <f t="shared" si="64"/>
        <v>0</v>
      </c>
      <c r="BJ96">
        <f t="shared" si="64"/>
        <v>0</v>
      </c>
      <c r="BK96">
        <f t="shared" si="64"/>
        <v>0</v>
      </c>
      <c r="BL96">
        <f t="shared" si="64"/>
        <v>0</v>
      </c>
      <c r="BM96">
        <f t="shared" si="64"/>
        <v>0</v>
      </c>
      <c r="BN96">
        <f t="shared" si="64"/>
        <v>0</v>
      </c>
    </row>
    <row r="97" spans="50:66" ht="14.25" customHeight="1">
      <c r="AX97">
        <v>91</v>
      </c>
      <c r="AY97" t="str">
        <f>IF(ISERROR(VLOOKUP($AX97,個人申込書!$Z$5:$AE$147,2,0)),"",VLOOKUP($AX97,個人申込書!$Z$5:$AE$147,2,0))</f>
        <v/>
      </c>
      <c r="AZ97" t="str">
        <f>IF(AY97="","",VLOOKUP($AX97,個人申込書!$Z$6:$AF$127,6,0))</f>
        <v/>
      </c>
      <c r="BA97" t="str">
        <f>IF(AY97="","",VLOOKUP($AX97,個人申込書!$Z$6:$AF$127,7,0))</f>
        <v/>
      </c>
      <c r="BB97">
        <v>91</v>
      </c>
      <c r="BC97">
        <f t="shared" ref="BC97:BN105" si="65">COUNTIF($AD$6:$AG$65,BC$5&amp;$AY97)</f>
        <v>0</v>
      </c>
      <c r="BD97">
        <f t="shared" si="65"/>
        <v>0</v>
      </c>
      <c r="BE97">
        <f t="shared" si="65"/>
        <v>0</v>
      </c>
      <c r="BF97">
        <f t="shared" si="65"/>
        <v>0</v>
      </c>
      <c r="BG97">
        <f t="shared" si="65"/>
        <v>0</v>
      </c>
      <c r="BH97">
        <f t="shared" si="65"/>
        <v>0</v>
      </c>
      <c r="BI97">
        <f t="shared" si="65"/>
        <v>0</v>
      </c>
      <c r="BJ97">
        <f t="shared" si="65"/>
        <v>0</v>
      </c>
      <c r="BK97">
        <f t="shared" si="65"/>
        <v>0</v>
      </c>
      <c r="BL97">
        <f t="shared" si="65"/>
        <v>0</v>
      </c>
      <c r="BM97">
        <f t="shared" si="65"/>
        <v>0</v>
      </c>
      <c r="BN97">
        <f t="shared" si="65"/>
        <v>0</v>
      </c>
    </row>
    <row r="98" spans="50:66" ht="14.25" customHeight="1">
      <c r="AX98">
        <v>92</v>
      </c>
      <c r="AY98" t="str">
        <f>IF(ISERROR(VLOOKUP($AX98,個人申込書!$Z$5:$AE$147,2,0)),"",VLOOKUP($AX98,個人申込書!$Z$5:$AE$147,2,0))</f>
        <v/>
      </c>
      <c r="AZ98" t="str">
        <f>IF(AY98="","",VLOOKUP($AX98,個人申込書!$Z$6:$AF$127,6,0))</f>
        <v/>
      </c>
      <c r="BA98" t="str">
        <f>IF(AY98="","",VLOOKUP($AX98,個人申込書!$Z$6:$AF$127,7,0))</f>
        <v/>
      </c>
      <c r="BB98">
        <v>92</v>
      </c>
      <c r="BC98">
        <f t="shared" si="65"/>
        <v>0</v>
      </c>
      <c r="BD98">
        <f t="shared" si="65"/>
        <v>0</v>
      </c>
      <c r="BE98">
        <f t="shared" si="65"/>
        <v>0</v>
      </c>
      <c r="BF98">
        <f t="shared" si="65"/>
        <v>0</v>
      </c>
      <c r="BG98">
        <f t="shared" si="65"/>
        <v>0</v>
      </c>
      <c r="BH98">
        <f t="shared" si="65"/>
        <v>0</v>
      </c>
      <c r="BI98">
        <f t="shared" si="65"/>
        <v>0</v>
      </c>
      <c r="BJ98">
        <f t="shared" si="65"/>
        <v>0</v>
      </c>
      <c r="BK98">
        <f t="shared" si="65"/>
        <v>0</v>
      </c>
      <c r="BL98">
        <f t="shared" si="65"/>
        <v>0</v>
      </c>
      <c r="BM98">
        <f t="shared" si="65"/>
        <v>0</v>
      </c>
      <c r="BN98">
        <f t="shared" si="65"/>
        <v>0</v>
      </c>
    </row>
    <row r="99" spans="50:66" ht="14.25" customHeight="1">
      <c r="AX99">
        <v>93</v>
      </c>
      <c r="AY99" t="str">
        <f>IF(ISERROR(VLOOKUP($AX99,個人申込書!$Z$5:$AE$147,2,0)),"",VLOOKUP($AX99,個人申込書!$Z$5:$AE$147,2,0))</f>
        <v/>
      </c>
      <c r="AZ99" t="str">
        <f>IF(AY99="","",VLOOKUP($AX99,個人申込書!$Z$6:$AF$127,6,0))</f>
        <v/>
      </c>
      <c r="BA99" t="str">
        <f>IF(AY99="","",VLOOKUP($AX99,個人申込書!$Z$6:$AF$127,7,0))</f>
        <v/>
      </c>
      <c r="BB99">
        <v>93</v>
      </c>
      <c r="BC99">
        <f t="shared" si="65"/>
        <v>0</v>
      </c>
      <c r="BD99">
        <f t="shared" si="65"/>
        <v>0</v>
      </c>
      <c r="BE99">
        <f t="shared" si="65"/>
        <v>0</v>
      </c>
      <c r="BF99">
        <f t="shared" si="65"/>
        <v>0</v>
      </c>
      <c r="BG99">
        <f t="shared" si="65"/>
        <v>0</v>
      </c>
      <c r="BH99">
        <f t="shared" si="65"/>
        <v>0</v>
      </c>
      <c r="BI99">
        <f t="shared" si="65"/>
        <v>0</v>
      </c>
      <c r="BJ99">
        <f t="shared" si="65"/>
        <v>0</v>
      </c>
      <c r="BK99">
        <f t="shared" si="65"/>
        <v>0</v>
      </c>
      <c r="BL99">
        <f t="shared" si="65"/>
        <v>0</v>
      </c>
      <c r="BM99">
        <f t="shared" si="65"/>
        <v>0</v>
      </c>
      <c r="BN99">
        <f t="shared" si="65"/>
        <v>0</v>
      </c>
    </row>
    <row r="100" spans="50:66" ht="14.25" customHeight="1">
      <c r="AX100">
        <v>94</v>
      </c>
      <c r="AY100" t="str">
        <f>IF(ISERROR(VLOOKUP($AX100,個人申込書!$Z$5:$AE$147,2,0)),"",VLOOKUP($AX100,個人申込書!$Z$5:$AE$147,2,0))</f>
        <v/>
      </c>
      <c r="AZ100" t="str">
        <f>IF(AY100="","",VLOOKUP($AX100,個人申込書!$Z$6:$AF$127,6,0))</f>
        <v/>
      </c>
      <c r="BA100" t="str">
        <f>IF(AY100="","",VLOOKUP($AX100,個人申込書!$Z$6:$AF$127,7,0))</f>
        <v/>
      </c>
      <c r="BB100">
        <v>94</v>
      </c>
      <c r="BC100">
        <f t="shared" si="65"/>
        <v>0</v>
      </c>
      <c r="BD100">
        <f t="shared" si="65"/>
        <v>0</v>
      </c>
      <c r="BE100">
        <f t="shared" si="65"/>
        <v>0</v>
      </c>
      <c r="BF100">
        <f t="shared" si="65"/>
        <v>0</v>
      </c>
      <c r="BG100">
        <f t="shared" si="65"/>
        <v>0</v>
      </c>
      <c r="BH100">
        <f t="shared" si="65"/>
        <v>0</v>
      </c>
      <c r="BI100">
        <f t="shared" si="65"/>
        <v>0</v>
      </c>
      <c r="BJ100">
        <f t="shared" si="65"/>
        <v>0</v>
      </c>
      <c r="BK100">
        <f t="shared" si="65"/>
        <v>0</v>
      </c>
      <c r="BL100">
        <f t="shared" si="65"/>
        <v>0</v>
      </c>
      <c r="BM100">
        <f t="shared" si="65"/>
        <v>0</v>
      </c>
      <c r="BN100">
        <f t="shared" si="65"/>
        <v>0</v>
      </c>
    </row>
    <row r="101" spans="50:66" ht="14.25" customHeight="1">
      <c r="AX101">
        <v>95</v>
      </c>
      <c r="AY101" t="str">
        <f>IF(ISERROR(VLOOKUP($AX101,個人申込書!$Z$5:$AE$147,2,0)),"",VLOOKUP($AX101,個人申込書!$Z$5:$AE$147,2,0))</f>
        <v/>
      </c>
      <c r="AZ101" t="str">
        <f>IF(AY101="","",VLOOKUP($AX101,個人申込書!$Z$6:$AF$127,6,0))</f>
        <v/>
      </c>
      <c r="BA101" t="str">
        <f>IF(AY101="","",VLOOKUP($AX101,個人申込書!$Z$6:$AF$127,7,0))</f>
        <v/>
      </c>
      <c r="BB101">
        <v>95</v>
      </c>
      <c r="BC101">
        <f t="shared" si="65"/>
        <v>0</v>
      </c>
      <c r="BD101">
        <f t="shared" si="65"/>
        <v>0</v>
      </c>
      <c r="BE101">
        <f t="shared" si="65"/>
        <v>0</v>
      </c>
      <c r="BF101">
        <f t="shared" si="65"/>
        <v>0</v>
      </c>
      <c r="BG101">
        <f t="shared" si="65"/>
        <v>0</v>
      </c>
      <c r="BH101">
        <f t="shared" si="65"/>
        <v>0</v>
      </c>
      <c r="BI101">
        <f t="shared" si="65"/>
        <v>0</v>
      </c>
      <c r="BJ101">
        <f t="shared" si="65"/>
        <v>0</v>
      </c>
      <c r="BK101">
        <f t="shared" si="65"/>
        <v>0</v>
      </c>
      <c r="BL101">
        <f t="shared" si="65"/>
        <v>0</v>
      </c>
      <c r="BM101">
        <f t="shared" si="65"/>
        <v>0</v>
      </c>
      <c r="BN101">
        <f t="shared" si="65"/>
        <v>0</v>
      </c>
    </row>
    <row r="102" spans="50:66" ht="14.25" customHeight="1">
      <c r="AX102">
        <v>96</v>
      </c>
      <c r="AY102" t="str">
        <f>IF(ISERROR(VLOOKUP($AX102,個人申込書!$Z$5:$AE$147,2,0)),"",VLOOKUP($AX102,個人申込書!$Z$5:$AE$147,2,0))</f>
        <v/>
      </c>
      <c r="AZ102" t="str">
        <f>IF(AY102="","",VLOOKUP($AX102,個人申込書!$Z$6:$AF$127,6,0))</f>
        <v/>
      </c>
      <c r="BA102" t="str">
        <f>IF(AY102="","",VLOOKUP($AX102,個人申込書!$Z$6:$AF$127,7,0))</f>
        <v/>
      </c>
      <c r="BB102">
        <v>96</v>
      </c>
      <c r="BC102">
        <f t="shared" si="65"/>
        <v>0</v>
      </c>
      <c r="BD102">
        <f t="shared" si="65"/>
        <v>0</v>
      </c>
      <c r="BE102">
        <f t="shared" si="65"/>
        <v>0</v>
      </c>
      <c r="BF102">
        <f t="shared" si="65"/>
        <v>0</v>
      </c>
      <c r="BG102">
        <f t="shared" si="65"/>
        <v>0</v>
      </c>
      <c r="BH102">
        <f t="shared" si="65"/>
        <v>0</v>
      </c>
      <c r="BI102">
        <f t="shared" si="65"/>
        <v>0</v>
      </c>
      <c r="BJ102">
        <f t="shared" si="65"/>
        <v>0</v>
      </c>
      <c r="BK102">
        <f t="shared" si="65"/>
        <v>0</v>
      </c>
      <c r="BL102">
        <f t="shared" si="65"/>
        <v>0</v>
      </c>
      <c r="BM102">
        <f t="shared" si="65"/>
        <v>0</v>
      </c>
      <c r="BN102">
        <f t="shared" si="65"/>
        <v>0</v>
      </c>
    </row>
    <row r="103" spans="50:66" ht="14.25" customHeight="1">
      <c r="AX103">
        <v>97</v>
      </c>
      <c r="AY103" t="str">
        <f>IF(ISERROR(VLOOKUP($AX103,個人申込書!$Z$5:$AE$147,2,0)),"",VLOOKUP($AX103,個人申込書!$Z$5:$AE$147,2,0))</f>
        <v/>
      </c>
      <c r="AZ103" t="str">
        <f>IF(AY103="","",VLOOKUP($AX103,個人申込書!$Z$6:$AF$127,6,0))</f>
        <v/>
      </c>
      <c r="BA103" t="str">
        <f>IF(AY103="","",VLOOKUP($AX103,個人申込書!$Z$6:$AF$127,7,0))</f>
        <v/>
      </c>
      <c r="BB103">
        <v>97</v>
      </c>
      <c r="BC103">
        <f t="shared" si="65"/>
        <v>0</v>
      </c>
      <c r="BD103">
        <f t="shared" si="65"/>
        <v>0</v>
      </c>
      <c r="BE103">
        <f t="shared" si="65"/>
        <v>0</v>
      </c>
      <c r="BF103">
        <f t="shared" si="65"/>
        <v>0</v>
      </c>
      <c r="BG103">
        <f t="shared" si="65"/>
        <v>0</v>
      </c>
      <c r="BH103">
        <f t="shared" si="65"/>
        <v>0</v>
      </c>
      <c r="BI103">
        <f t="shared" si="65"/>
        <v>0</v>
      </c>
      <c r="BJ103">
        <f t="shared" si="65"/>
        <v>0</v>
      </c>
      <c r="BK103">
        <f t="shared" si="65"/>
        <v>0</v>
      </c>
      <c r="BL103">
        <f t="shared" si="65"/>
        <v>0</v>
      </c>
      <c r="BM103">
        <f t="shared" si="65"/>
        <v>0</v>
      </c>
      <c r="BN103">
        <f t="shared" si="65"/>
        <v>0</v>
      </c>
    </row>
    <row r="104" spans="50:66" ht="14.25" customHeight="1">
      <c r="AX104">
        <v>98</v>
      </c>
      <c r="AY104" t="str">
        <f>IF(ISERROR(VLOOKUP($AX104,個人申込書!$Z$5:$AE$147,2,0)),"",VLOOKUP($AX104,個人申込書!$Z$5:$AE$147,2,0))</f>
        <v/>
      </c>
      <c r="AZ104" t="str">
        <f>IF(AY104="","",VLOOKUP($AX104,個人申込書!$Z$6:$AF$127,6,0))</f>
        <v/>
      </c>
      <c r="BA104" t="str">
        <f>IF(AY104="","",VLOOKUP($AX104,個人申込書!$Z$6:$AF$127,7,0))</f>
        <v/>
      </c>
      <c r="BB104">
        <v>98</v>
      </c>
      <c r="BC104">
        <f t="shared" si="65"/>
        <v>0</v>
      </c>
      <c r="BD104">
        <f t="shared" si="65"/>
        <v>0</v>
      </c>
      <c r="BE104">
        <f t="shared" si="65"/>
        <v>0</v>
      </c>
      <c r="BF104">
        <f t="shared" si="65"/>
        <v>0</v>
      </c>
      <c r="BG104">
        <f t="shared" si="65"/>
        <v>0</v>
      </c>
      <c r="BH104">
        <f t="shared" si="65"/>
        <v>0</v>
      </c>
      <c r="BI104">
        <f t="shared" si="65"/>
        <v>0</v>
      </c>
      <c r="BJ104">
        <f t="shared" si="65"/>
        <v>0</v>
      </c>
      <c r="BK104">
        <f t="shared" si="65"/>
        <v>0</v>
      </c>
      <c r="BL104">
        <f t="shared" si="65"/>
        <v>0</v>
      </c>
      <c r="BM104">
        <f t="shared" si="65"/>
        <v>0</v>
      </c>
      <c r="BN104">
        <f t="shared" si="65"/>
        <v>0</v>
      </c>
    </row>
    <row r="105" spans="50:66" ht="14.25" customHeight="1">
      <c r="AX105">
        <v>99</v>
      </c>
      <c r="AY105" t="str">
        <f>IF(ISERROR(VLOOKUP($AX105,個人申込書!$Z$5:$AE$147,2,0)),"",VLOOKUP($AX105,個人申込書!$Z$5:$AE$147,2,0))</f>
        <v/>
      </c>
      <c r="AZ105" t="str">
        <f>IF(AY105="","",VLOOKUP($AX105,個人申込書!$Z$6:$AF$127,6,0))</f>
        <v/>
      </c>
      <c r="BA105" t="str">
        <f>IF(AY105="","",VLOOKUP($AX105,個人申込書!$Z$6:$AF$127,7,0))</f>
        <v/>
      </c>
      <c r="BB105">
        <v>99</v>
      </c>
      <c r="BC105">
        <f t="shared" si="65"/>
        <v>0</v>
      </c>
      <c r="BD105">
        <f t="shared" si="65"/>
        <v>0</v>
      </c>
      <c r="BE105">
        <f t="shared" si="65"/>
        <v>0</v>
      </c>
      <c r="BF105">
        <f t="shared" si="65"/>
        <v>0</v>
      </c>
      <c r="BG105">
        <f t="shared" si="65"/>
        <v>0</v>
      </c>
      <c r="BH105">
        <f t="shared" si="65"/>
        <v>0</v>
      </c>
      <c r="BI105">
        <f t="shared" si="65"/>
        <v>0</v>
      </c>
      <c r="BJ105">
        <f t="shared" si="65"/>
        <v>0</v>
      </c>
      <c r="BK105">
        <f t="shared" si="65"/>
        <v>0</v>
      </c>
      <c r="BL105">
        <f t="shared" si="65"/>
        <v>0</v>
      </c>
      <c r="BM105">
        <f t="shared" si="65"/>
        <v>0</v>
      </c>
      <c r="BN105">
        <f t="shared" si="65"/>
        <v>0</v>
      </c>
    </row>
    <row r="106" spans="50:66" ht="14.25" customHeight="1">
      <c r="AX106">
        <v>100</v>
      </c>
      <c r="AY106" t="str">
        <f>IF(ISERROR(VLOOKUP($AX106,個人申込書!$Z$5:$AE$147,2,0)),"",VLOOKUP($AX106,個人申込書!$Z$5:$AE$147,2,0))</f>
        <v/>
      </c>
      <c r="AZ106" t="str">
        <f>IF(AY106="","",VLOOKUP($AX106,個人申込書!$Z$6:$AF$127,6,0))</f>
        <v/>
      </c>
      <c r="BA106" t="str">
        <f>IF(AY106="","",VLOOKUP($AX106,個人申込書!$Z$6:$AF$127,7,0))</f>
        <v/>
      </c>
      <c r="BB106">
        <v>100</v>
      </c>
      <c r="BC106">
        <f t="shared" ref="BC106:BN121" si="66">COUNTIF($AD$6:$AG$65,BC$5&amp;$AY106)</f>
        <v>0</v>
      </c>
      <c r="BD106">
        <f t="shared" si="66"/>
        <v>0</v>
      </c>
      <c r="BE106">
        <f t="shared" si="66"/>
        <v>0</v>
      </c>
      <c r="BF106">
        <f t="shared" si="66"/>
        <v>0</v>
      </c>
      <c r="BG106">
        <f t="shared" si="66"/>
        <v>0</v>
      </c>
      <c r="BH106">
        <f t="shared" si="66"/>
        <v>0</v>
      </c>
      <c r="BI106">
        <f t="shared" si="66"/>
        <v>0</v>
      </c>
      <c r="BJ106">
        <f t="shared" si="66"/>
        <v>0</v>
      </c>
      <c r="BK106">
        <f t="shared" si="66"/>
        <v>0</v>
      </c>
      <c r="BL106">
        <f t="shared" si="66"/>
        <v>0</v>
      </c>
      <c r="BM106">
        <f t="shared" si="66"/>
        <v>0</v>
      </c>
      <c r="BN106">
        <f t="shared" si="66"/>
        <v>0</v>
      </c>
    </row>
    <row r="107" spans="50:66" ht="14.25" customHeight="1">
      <c r="AX107">
        <v>101</v>
      </c>
      <c r="AY107" t="str">
        <f>IF(ISERROR(VLOOKUP($AX107,個人申込書!$Z$5:$AE$147,2,0)),"",VLOOKUP($AX107,個人申込書!$Z$5:$AE$147,2,0))</f>
        <v/>
      </c>
      <c r="AZ107" t="str">
        <f>IF(AY107="","",VLOOKUP($AX107,個人申込書!$Z$6:$AF$127,6,0))</f>
        <v/>
      </c>
      <c r="BA107" t="str">
        <f>IF(AY107="","",VLOOKUP($AX107,個人申込書!$Z$6:$AF$127,7,0))</f>
        <v/>
      </c>
      <c r="BB107">
        <v>101</v>
      </c>
      <c r="BC107">
        <f t="shared" si="66"/>
        <v>0</v>
      </c>
      <c r="BD107">
        <f t="shared" si="66"/>
        <v>0</v>
      </c>
      <c r="BE107">
        <f t="shared" si="66"/>
        <v>0</v>
      </c>
      <c r="BF107">
        <f t="shared" si="66"/>
        <v>0</v>
      </c>
      <c r="BG107">
        <f t="shared" si="66"/>
        <v>0</v>
      </c>
      <c r="BH107">
        <f t="shared" si="66"/>
        <v>0</v>
      </c>
      <c r="BI107">
        <f t="shared" si="66"/>
        <v>0</v>
      </c>
      <c r="BJ107">
        <f t="shared" si="66"/>
        <v>0</v>
      </c>
      <c r="BK107">
        <f t="shared" si="66"/>
        <v>0</v>
      </c>
      <c r="BL107">
        <f t="shared" si="66"/>
        <v>0</v>
      </c>
      <c r="BM107">
        <f t="shared" si="66"/>
        <v>0</v>
      </c>
      <c r="BN107">
        <f t="shared" si="66"/>
        <v>0</v>
      </c>
    </row>
    <row r="108" spans="50:66" ht="14.25" customHeight="1">
      <c r="AX108">
        <v>102</v>
      </c>
      <c r="AY108" t="str">
        <f>IF(ISERROR(VLOOKUP($AX108,個人申込書!$Z$5:$AE$147,2,0)),"",VLOOKUP($AX108,個人申込書!$Z$5:$AE$147,2,0))</f>
        <v/>
      </c>
      <c r="AZ108" t="str">
        <f>IF(AY108="","",VLOOKUP($AX108,個人申込書!$Z$6:$AF$127,6,0))</f>
        <v/>
      </c>
      <c r="BA108" t="str">
        <f>IF(AY108="","",VLOOKUP($AX108,個人申込書!$Z$6:$AF$127,7,0))</f>
        <v/>
      </c>
      <c r="BB108">
        <v>102</v>
      </c>
      <c r="BC108">
        <f t="shared" si="66"/>
        <v>0</v>
      </c>
      <c r="BD108">
        <f t="shared" si="66"/>
        <v>0</v>
      </c>
      <c r="BE108">
        <f t="shared" si="66"/>
        <v>0</v>
      </c>
      <c r="BF108">
        <f t="shared" si="66"/>
        <v>0</v>
      </c>
      <c r="BG108">
        <f t="shared" si="66"/>
        <v>0</v>
      </c>
      <c r="BH108">
        <f t="shared" si="66"/>
        <v>0</v>
      </c>
      <c r="BI108">
        <f t="shared" si="66"/>
        <v>0</v>
      </c>
      <c r="BJ108">
        <f t="shared" si="66"/>
        <v>0</v>
      </c>
      <c r="BK108">
        <f t="shared" si="66"/>
        <v>0</v>
      </c>
      <c r="BL108">
        <f t="shared" si="66"/>
        <v>0</v>
      </c>
      <c r="BM108">
        <f t="shared" si="66"/>
        <v>0</v>
      </c>
      <c r="BN108">
        <f t="shared" si="66"/>
        <v>0</v>
      </c>
    </row>
    <row r="109" spans="50:66" ht="14.25" customHeight="1">
      <c r="AX109">
        <v>103</v>
      </c>
      <c r="AY109" t="str">
        <f>IF(ISERROR(VLOOKUP($AX109,個人申込書!$Z$5:$AE$147,2,0)),"",VLOOKUP($AX109,個人申込書!$Z$5:$AE$147,2,0))</f>
        <v/>
      </c>
      <c r="AZ109" t="str">
        <f>IF(AY109="","",VLOOKUP($AX109,個人申込書!$Z$6:$AF$127,6,0))</f>
        <v/>
      </c>
      <c r="BA109" t="str">
        <f>IF(AY109="","",VLOOKUP($AX109,個人申込書!$Z$6:$AF$127,7,0))</f>
        <v/>
      </c>
      <c r="BB109">
        <v>103</v>
      </c>
      <c r="BC109">
        <f t="shared" si="66"/>
        <v>0</v>
      </c>
      <c r="BD109">
        <f t="shared" si="66"/>
        <v>0</v>
      </c>
      <c r="BE109">
        <f t="shared" si="66"/>
        <v>0</v>
      </c>
      <c r="BF109">
        <f t="shared" si="66"/>
        <v>0</v>
      </c>
      <c r="BG109">
        <f t="shared" si="66"/>
        <v>0</v>
      </c>
      <c r="BH109">
        <f t="shared" si="66"/>
        <v>0</v>
      </c>
      <c r="BI109">
        <f t="shared" si="66"/>
        <v>0</v>
      </c>
      <c r="BJ109">
        <f t="shared" si="66"/>
        <v>0</v>
      </c>
      <c r="BK109">
        <f t="shared" si="66"/>
        <v>0</v>
      </c>
      <c r="BL109">
        <f t="shared" si="66"/>
        <v>0</v>
      </c>
      <c r="BM109">
        <f t="shared" si="66"/>
        <v>0</v>
      </c>
      <c r="BN109">
        <f t="shared" si="66"/>
        <v>0</v>
      </c>
    </row>
    <row r="110" spans="50:66" ht="14.25" customHeight="1">
      <c r="AX110">
        <v>104</v>
      </c>
      <c r="AY110" t="str">
        <f>IF(ISERROR(VLOOKUP($AX110,個人申込書!$Z$5:$AE$147,2,0)),"",VLOOKUP($AX110,個人申込書!$Z$5:$AE$147,2,0))</f>
        <v/>
      </c>
      <c r="AZ110" t="str">
        <f>IF(AY110="","",VLOOKUP($AX110,個人申込書!$Z$6:$AF$127,6,0))</f>
        <v/>
      </c>
      <c r="BA110" t="str">
        <f>IF(AY110="","",VLOOKUP($AX110,個人申込書!$Z$6:$AF$127,7,0))</f>
        <v/>
      </c>
      <c r="BB110">
        <v>104</v>
      </c>
      <c r="BC110">
        <f t="shared" si="66"/>
        <v>0</v>
      </c>
      <c r="BD110">
        <f t="shared" si="66"/>
        <v>0</v>
      </c>
      <c r="BE110">
        <f t="shared" si="66"/>
        <v>0</v>
      </c>
      <c r="BF110">
        <f t="shared" si="66"/>
        <v>0</v>
      </c>
      <c r="BG110">
        <f t="shared" si="66"/>
        <v>0</v>
      </c>
      <c r="BH110">
        <f t="shared" si="66"/>
        <v>0</v>
      </c>
      <c r="BI110">
        <f t="shared" si="66"/>
        <v>0</v>
      </c>
      <c r="BJ110">
        <f t="shared" si="66"/>
        <v>0</v>
      </c>
      <c r="BK110">
        <f t="shared" si="66"/>
        <v>0</v>
      </c>
      <c r="BL110">
        <f t="shared" si="66"/>
        <v>0</v>
      </c>
      <c r="BM110">
        <f t="shared" si="66"/>
        <v>0</v>
      </c>
      <c r="BN110">
        <f t="shared" si="66"/>
        <v>0</v>
      </c>
    </row>
    <row r="111" spans="50:66" ht="14.25" customHeight="1">
      <c r="AX111">
        <v>105</v>
      </c>
      <c r="AY111" t="str">
        <f>IF(ISERROR(VLOOKUP($AX111,個人申込書!$Z$5:$AE$147,2,0)),"",VLOOKUP($AX111,個人申込書!$Z$5:$AE$147,2,0))</f>
        <v/>
      </c>
      <c r="AZ111" t="str">
        <f>IF(AY111="","",VLOOKUP($AX111,個人申込書!$Z$6:$AF$127,6,0))</f>
        <v/>
      </c>
      <c r="BA111" t="str">
        <f>IF(AY111="","",VLOOKUP($AX111,個人申込書!$Z$6:$AF$127,7,0))</f>
        <v/>
      </c>
      <c r="BB111">
        <v>105</v>
      </c>
      <c r="BC111">
        <f t="shared" si="66"/>
        <v>0</v>
      </c>
      <c r="BD111">
        <f t="shared" si="66"/>
        <v>0</v>
      </c>
      <c r="BE111">
        <f t="shared" si="66"/>
        <v>0</v>
      </c>
      <c r="BF111">
        <f t="shared" si="66"/>
        <v>0</v>
      </c>
      <c r="BG111">
        <f t="shared" si="66"/>
        <v>0</v>
      </c>
      <c r="BH111">
        <f t="shared" si="66"/>
        <v>0</v>
      </c>
      <c r="BI111">
        <f t="shared" si="66"/>
        <v>0</v>
      </c>
      <c r="BJ111">
        <f t="shared" si="66"/>
        <v>0</v>
      </c>
      <c r="BK111">
        <f t="shared" si="66"/>
        <v>0</v>
      </c>
      <c r="BL111">
        <f t="shared" si="66"/>
        <v>0</v>
      </c>
      <c r="BM111">
        <f t="shared" si="66"/>
        <v>0</v>
      </c>
      <c r="BN111">
        <f t="shared" si="66"/>
        <v>0</v>
      </c>
    </row>
    <row r="112" spans="50:66" ht="14.25" customHeight="1">
      <c r="AX112">
        <v>106</v>
      </c>
      <c r="AY112" t="str">
        <f>IF(ISERROR(VLOOKUP($AX112,個人申込書!$Z$5:$AE$147,2,0)),"",VLOOKUP($AX112,個人申込書!$Z$5:$AE$147,2,0))</f>
        <v/>
      </c>
      <c r="AZ112" t="str">
        <f>IF(AY112="","",VLOOKUP($AX112,個人申込書!$Z$6:$AF$127,6,0))</f>
        <v/>
      </c>
      <c r="BA112" t="str">
        <f>IF(AY112="","",VLOOKUP($AX112,個人申込書!$Z$6:$AF$127,7,0))</f>
        <v/>
      </c>
      <c r="BB112">
        <v>106</v>
      </c>
      <c r="BC112">
        <f t="shared" si="66"/>
        <v>0</v>
      </c>
      <c r="BD112">
        <f t="shared" si="66"/>
        <v>0</v>
      </c>
      <c r="BE112">
        <f t="shared" si="66"/>
        <v>0</v>
      </c>
      <c r="BF112">
        <f t="shared" si="66"/>
        <v>0</v>
      </c>
      <c r="BG112">
        <f t="shared" si="66"/>
        <v>0</v>
      </c>
      <c r="BH112">
        <f t="shared" si="66"/>
        <v>0</v>
      </c>
      <c r="BI112">
        <f t="shared" si="66"/>
        <v>0</v>
      </c>
      <c r="BJ112">
        <f t="shared" si="66"/>
        <v>0</v>
      </c>
      <c r="BK112">
        <f t="shared" si="66"/>
        <v>0</v>
      </c>
      <c r="BL112">
        <f t="shared" si="66"/>
        <v>0</v>
      </c>
      <c r="BM112">
        <f t="shared" si="66"/>
        <v>0</v>
      </c>
      <c r="BN112">
        <f t="shared" si="66"/>
        <v>0</v>
      </c>
    </row>
    <row r="113" spans="50:66" ht="14.25" customHeight="1">
      <c r="AX113">
        <v>107</v>
      </c>
      <c r="AY113" t="str">
        <f>IF(ISERROR(VLOOKUP($AX113,個人申込書!$Z$5:$AE$147,2,0)),"",VLOOKUP($AX113,個人申込書!$Z$5:$AE$147,2,0))</f>
        <v/>
      </c>
      <c r="AZ113" t="str">
        <f>IF(AY113="","",VLOOKUP($AX113,個人申込書!$Z$6:$AF$127,6,0))</f>
        <v/>
      </c>
      <c r="BA113" t="str">
        <f>IF(AY113="","",VLOOKUP($AX113,個人申込書!$Z$6:$AF$127,7,0))</f>
        <v/>
      </c>
      <c r="BB113">
        <v>107</v>
      </c>
      <c r="BC113">
        <f t="shared" si="66"/>
        <v>0</v>
      </c>
      <c r="BD113">
        <f t="shared" si="66"/>
        <v>0</v>
      </c>
      <c r="BE113">
        <f t="shared" si="66"/>
        <v>0</v>
      </c>
      <c r="BF113">
        <f t="shared" si="66"/>
        <v>0</v>
      </c>
      <c r="BG113">
        <f t="shared" si="66"/>
        <v>0</v>
      </c>
      <c r="BH113">
        <f t="shared" si="66"/>
        <v>0</v>
      </c>
      <c r="BI113">
        <f t="shared" si="66"/>
        <v>0</v>
      </c>
      <c r="BJ113">
        <f t="shared" si="66"/>
        <v>0</v>
      </c>
      <c r="BK113">
        <f t="shared" si="66"/>
        <v>0</v>
      </c>
      <c r="BL113">
        <f t="shared" si="66"/>
        <v>0</v>
      </c>
      <c r="BM113">
        <f t="shared" si="66"/>
        <v>0</v>
      </c>
      <c r="BN113">
        <f t="shared" si="66"/>
        <v>0</v>
      </c>
    </row>
    <row r="114" spans="50:66" ht="14.25" customHeight="1">
      <c r="AX114">
        <v>108</v>
      </c>
      <c r="AY114" t="str">
        <f>IF(ISERROR(VLOOKUP($AX114,個人申込書!$Z$5:$AE$147,2,0)),"",VLOOKUP($AX114,個人申込書!$Z$5:$AE$147,2,0))</f>
        <v/>
      </c>
      <c r="AZ114" t="str">
        <f>IF(AY114="","",VLOOKUP($AX114,個人申込書!$Z$6:$AF$127,6,0))</f>
        <v/>
      </c>
      <c r="BA114" t="str">
        <f>IF(AY114="","",VLOOKUP($AX114,個人申込書!$Z$6:$AF$127,7,0))</f>
        <v/>
      </c>
      <c r="BB114">
        <v>108</v>
      </c>
      <c r="BC114">
        <f t="shared" si="66"/>
        <v>0</v>
      </c>
      <c r="BD114">
        <f t="shared" si="66"/>
        <v>0</v>
      </c>
      <c r="BE114">
        <f t="shared" si="66"/>
        <v>0</v>
      </c>
      <c r="BF114">
        <f t="shared" si="66"/>
        <v>0</v>
      </c>
      <c r="BG114">
        <f t="shared" si="66"/>
        <v>0</v>
      </c>
      <c r="BH114">
        <f t="shared" si="66"/>
        <v>0</v>
      </c>
      <c r="BI114">
        <f t="shared" si="66"/>
        <v>0</v>
      </c>
      <c r="BJ114">
        <f t="shared" si="66"/>
        <v>0</v>
      </c>
      <c r="BK114">
        <f t="shared" si="66"/>
        <v>0</v>
      </c>
      <c r="BL114">
        <f t="shared" si="66"/>
        <v>0</v>
      </c>
      <c r="BM114">
        <f t="shared" si="66"/>
        <v>0</v>
      </c>
      <c r="BN114">
        <f t="shared" si="66"/>
        <v>0</v>
      </c>
    </row>
    <row r="115" spans="50:66" ht="14.25" customHeight="1">
      <c r="AX115">
        <v>109</v>
      </c>
      <c r="AY115" t="str">
        <f>IF(ISERROR(VLOOKUP($AX115,個人申込書!$Z$5:$AE$147,2,0)),"",VLOOKUP($AX115,個人申込書!$Z$5:$AE$147,2,0))</f>
        <v/>
      </c>
      <c r="AZ115" t="str">
        <f>IF(AY115="","",VLOOKUP($AX115,個人申込書!$Z$6:$AF$127,6,0))</f>
        <v/>
      </c>
      <c r="BA115" t="str">
        <f>IF(AY115="","",VLOOKUP($AX115,個人申込書!$Z$6:$AF$127,7,0))</f>
        <v/>
      </c>
      <c r="BB115">
        <v>109</v>
      </c>
      <c r="BC115">
        <f t="shared" si="66"/>
        <v>0</v>
      </c>
      <c r="BD115">
        <f t="shared" si="66"/>
        <v>0</v>
      </c>
      <c r="BE115">
        <f t="shared" si="66"/>
        <v>0</v>
      </c>
      <c r="BF115">
        <f t="shared" si="66"/>
        <v>0</v>
      </c>
      <c r="BG115">
        <f t="shared" si="66"/>
        <v>0</v>
      </c>
      <c r="BH115">
        <f t="shared" si="66"/>
        <v>0</v>
      </c>
      <c r="BI115">
        <f t="shared" si="66"/>
        <v>0</v>
      </c>
      <c r="BJ115">
        <f t="shared" si="66"/>
        <v>0</v>
      </c>
      <c r="BK115">
        <f t="shared" si="66"/>
        <v>0</v>
      </c>
      <c r="BL115">
        <f t="shared" si="66"/>
        <v>0</v>
      </c>
      <c r="BM115">
        <f t="shared" si="66"/>
        <v>0</v>
      </c>
      <c r="BN115">
        <f t="shared" si="66"/>
        <v>0</v>
      </c>
    </row>
    <row r="116" spans="50:66" ht="14.25" customHeight="1">
      <c r="AX116">
        <v>110</v>
      </c>
      <c r="AY116" t="str">
        <f>IF(ISERROR(VLOOKUP($AX116,個人申込書!$Z$5:$AE$147,2,0)),"",VLOOKUP($AX116,個人申込書!$Z$5:$AE$147,2,0))</f>
        <v/>
      </c>
      <c r="AZ116" t="str">
        <f>IF(AY116="","",VLOOKUP($AX116,個人申込書!$Z$6:$AF$127,6,0))</f>
        <v/>
      </c>
      <c r="BA116" t="str">
        <f>IF(AY116="","",VLOOKUP($AX116,個人申込書!$Z$6:$AF$127,7,0))</f>
        <v/>
      </c>
      <c r="BB116">
        <v>110</v>
      </c>
      <c r="BC116">
        <f t="shared" ref="BC116:BN116" si="67">COUNTIF($AD$6:$AG$65,BC$5&amp;$AY116)</f>
        <v>0</v>
      </c>
      <c r="BD116">
        <f t="shared" si="67"/>
        <v>0</v>
      </c>
      <c r="BE116">
        <f t="shared" si="67"/>
        <v>0</v>
      </c>
      <c r="BF116">
        <f t="shared" si="67"/>
        <v>0</v>
      </c>
      <c r="BG116">
        <f t="shared" si="67"/>
        <v>0</v>
      </c>
      <c r="BH116">
        <f t="shared" si="67"/>
        <v>0</v>
      </c>
      <c r="BI116">
        <f t="shared" si="67"/>
        <v>0</v>
      </c>
      <c r="BJ116">
        <f t="shared" si="67"/>
        <v>0</v>
      </c>
      <c r="BK116">
        <f t="shared" si="67"/>
        <v>0</v>
      </c>
      <c r="BL116">
        <f t="shared" si="67"/>
        <v>0</v>
      </c>
      <c r="BM116">
        <f t="shared" si="67"/>
        <v>0</v>
      </c>
      <c r="BN116">
        <f t="shared" si="67"/>
        <v>0</v>
      </c>
    </row>
    <row r="117" spans="50:66" ht="14.25" customHeight="1">
      <c r="AX117">
        <v>111</v>
      </c>
      <c r="AY117" t="str">
        <f>IF(ISERROR(VLOOKUP($AX117,個人申込書!$Z$5:$AE$147,2,0)),"",VLOOKUP($AX117,個人申込書!$Z$5:$AE$147,2,0))</f>
        <v/>
      </c>
      <c r="AZ117" t="str">
        <f>IF(AY117="","",VLOOKUP($AX117,個人申込書!$Z$6:$AF$127,6,0))</f>
        <v/>
      </c>
      <c r="BA117" t="str">
        <f>IF(AY117="","",VLOOKUP($AX117,個人申込書!$Z$6:$AF$127,7,0))</f>
        <v/>
      </c>
      <c r="BB117">
        <v>111</v>
      </c>
      <c r="BC117">
        <f t="shared" si="66"/>
        <v>0</v>
      </c>
      <c r="BD117">
        <f t="shared" si="66"/>
        <v>0</v>
      </c>
      <c r="BE117">
        <f t="shared" si="66"/>
        <v>0</v>
      </c>
      <c r="BF117">
        <f t="shared" si="66"/>
        <v>0</v>
      </c>
      <c r="BG117">
        <f t="shared" si="66"/>
        <v>0</v>
      </c>
      <c r="BH117">
        <f t="shared" si="66"/>
        <v>0</v>
      </c>
      <c r="BI117">
        <f t="shared" si="66"/>
        <v>0</v>
      </c>
      <c r="BJ117">
        <f t="shared" si="66"/>
        <v>0</v>
      </c>
      <c r="BK117">
        <f t="shared" si="66"/>
        <v>0</v>
      </c>
      <c r="BL117">
        <f t="shared" si="66"/>
        <v>0</v>
      </c>
      <c r="BM117">
        <f t="shared" si="66"/>
        <v>0</v>
      </c>
      <c r="BN117">
        <f t="shared" si="66"/>
        <v>0</v>
      </c>
    </row>
    <row r="118" spans="50:66" ht="14.25" customHeight="1">
      <c r="AX118">
        <v>112</v>
      </c>
      <c r="AY118" t="str">
        <f>IF(ISERROR(VLOOKUP($AX118,個人申込書!$Z$5:$AE$147,2,0)),"",VLOOKUP($AX118,個人申込書!$Z$5:$AE$147,2,0))</f>
        <v/>
      </c>
      <c r="AZ118" t="str">
        <f>IF(AY118="","",VLOOKUP($AX118,個人申込書!$Z$6:$AF$127,6,0))</f>
        <v/>
      </c>
      <c r="BA118" t="str">
        <f>IF(AY118="","",VLOOKUP($AX118,個人申込書!$Z$6:$AF$127,7,0))</f>
        <v/>
      </c>
      <c r="BB118">
        <v>112</v>
      </c>
      <c r="BC118">
        <f t="shared" si="66"/>
        <v>0</v>
      </c>
      <c r="BD118">
        <f t="shared" si="66"/>
        <v>0</v>
      </c>
      <c r="BE118">
        <f t="shared" si="66"/>
        <v>0</v>
      </c>
      <c r="BF118">
        <f t="shared" si="66"/>
        <v>0</v>
      </c>
      <c r="BG118">
        <f t="shared" si="66"/>
        <v>0</v>
      </c>
      <c r="BH118">
        <f t="shared" si="66"/>
        <v>0</v>
      </c>
      <c r="BI118">
        <f t="shared" si="66"/>
        <v>0</v>
      </c>
      <c r="BJ118">
        <f t="shared" si="66"/>
        <v>0</v>
      </c>
      <c r="BK118">
        <f t="shared" si="66"/>
        <v>0</v>
      </c>
      <c r="BL118">
        <f t="shared" si="66"/>
        <v>0</v>
      </c>
      <c r="BM118">
        <f t="shared" si="66"/>
        <v>0</v>
      </c>
      <c r="BN118">
        <f t="shared" si="66"/>
        <v>0</v>
      </c>
    </row>
    <row r="119" spans="50:66" ht="14.25" customHeight="1">
      <c r="AX119">
        <v>113</v>
      </c>
      <c r="AY119" t="str">
        <f>IF(ISERROR(VLOOKUP($AX119,個人申込書!$Z$5:$AE$147,2,0)),"",VLOOKUP($AX119,個人申込書!$Z$5:$AE$147,2,0))</f>
        <v/>
      </c>
      <c r="AZ119" t="str">
        <f>IF(AY119="","",VLOOKUP($AX119,個人申込書!$Z$6:$AF$127,6,0))</f>
        <v/>
      </c>
      <c r="BA119" t="str">
        <f>IF(AY119="","",VLOOKUP($AX119,個人申込書!$Z$6:$AF$127,7,0))</f>
        <v/>
      </c>
      <c r="BB119">
        <v>113</v>
      </c>
      <c r="BC119">
        <f t="shared" si="66"/>
        <v>0</v>
      </c>
      <c r="BD119">
        <f t="shared" si="66"/>
        <v>0</v>
      </c>
      <c r="BE119">
        <f t="shared" si="66"/>
        <v>0</v>
      </c>
      <c r="BF119">
        <f t="shared" si="66"/>
        <v>0</v>
      </c>
      <c r="BG119">
        <f t="shared" si="66"/>
        <v>0</v>
      </c>
      <c r="BH119">
        <f t="shared" si="66"/>
        <v>0</v>
      </c>
      <c r="BI119">
        <f t="shared" si="66"/>
        <v>0</v>
      </c>
      <c r="BJ119">
        <f t="shared" si="66"/>
        <v>0</v>
      </c>
      <c r="BK119">
        <f t="shared" si="66"/>
        <v>0</v>
      </c>
      <c r="BL119">
        <f t="shared" si="66"/>
        <v>0</v>
      </c>
      <c r="BM119">
        <f t="shared" si="66"/>
        <v>0</v>
      </c>
      <c r="BN119">
        <f t="shared" si="66"/>
        <v>0</v>
      </c>
    </row>
    <row r="120" spans="50:66" ht="14.25" customHeight="1">
      <c r="AX120">
        <v>114</v>
      </c>
      <c r="AY120" t="str">
        <f>IF(ISERROR(VLOOKUP($AX120,個人申込書!$Z$5:$AE$147,2,0)),"",VLOOKUP($AX120,個人申込書!$Z$5:$AE$147,2,0))</f>
        <v/>
      </c>
      <c r="AZ120" t="str">
        <f>IF(AY120="","",VLOOKUP($AX120,個人申込書!$Z$6:$AF$127,6,0))</f>
        <v/>
      </c>
      <c r="BA120" t="str">
        <f>IF(AY120="","",VLOOKUP($AX120,個人申込書!$Z$6:$AF$127,7,0))</f>
        <v/>
      </c>
      <c r="BB120">
        <v>114</v>
      </c>
      <c r="BC120">
        <f t="shared" si="66"/>
        <v>0</v>
      </c>
      <c r="BD120">
        <f t="shared" si="66"/>
        <v>0</v>
      </c>
      <c r="BE120">
        <f t="shared" si="66"/>
        <v>0</v>
      </c>
      <c r="BF120">
        <f t="shared" si="66"/>
        <v>0</v>
      </c>
      <c r="BG120">
        <f t="shared" si="66"/>
        <v>0</v>
      </c>
      <c r="BH120">
        <f t="shared" si="66"/>
        <v>0</v>
      </c>
      <c r="BI120">
        <f t="shared" si="66"/>
        <v>0</v>
      </c>
      <c r="BJ120">
        <f t="shared" si="66"/>
        <v>0</v>
      </c>
      <c r="BK120">
        <f t="shared" si="66"/>
        <v>0</v>
      </c>
      <c r="BL120">
        <f t="shared" si="66"/>
        <v>0</v>
      </c>
      <c r="BM120">
        <f t="shared" si="66"/>
        <v>0</v>
      </c>
      <c r="BN120">
        <f t="shared" si="66"/>
        <v>0</v>
      </c>
    </row>
    <row r="121" spans="50:66" ht="14.25" customHeight="1">
      <c r="AX121">
        <v>115</v>
      </c>
      <c r="AY121" t="str">
        <f>IF(ISERROR(VLOOKUP($AX121,個人申込書!$Z$5:$AE$147,2,0)),"",VLOOKUP($AX121,個人申込書!$Z$5:$AE$147,2,0))</f>
        <v/>
      </c>
      <c r="AZ121" t="str">
        <f>IF(AY121="","",VLOOKUP($AX121,個人申込書!$Z$6:$AF$127,6,0))</f>
        <v/>
      </c>
      <c r="BA121" t="str">
        <f>IF(AY121="","",VLOOKUP($AX121,個人申込書!$Z$6:$AF$127,7,0))</f>
        <v/>
      </c>
      <c r="BB121">
        <v>115</v>
      </c>
      <c r="BC121">
        <f t="shared" si="66"/>
        <v>0</v>
      </c>
      <c r="BD121">
        <f t="shared" si="66"/>
        <v>0</v>
      </c>
      <c r="BE121">
        <f t="shared" si="66"/>
        <v>0</v>
      </c>
      <c r="BF121">
        <f t="shared" si="66"/>
        <v>0</v>
      </c>
      <c r="BG121">
        <f t="shared" si="66"/>
        <v>0</v>
      </c>
      <c r="BH121">
        <f t="shared" si="66"/>
        <v>0</v>
      </c>
      <c r="BI121">
        <f t="shared" si="66"/>
        <v>0</v>
      </c>
      <c r="BJ121">
        <f t="shared" si="66"/>
        <v>0</v>
      </c>
      <c r="BK121">
        <f t="shared" si="66"/>
        <v>0</v>
      </c>
      <c r="BL121">
        <f t="shared" si="66"/>
        <v>0</v>
      </c>
      <c r="BM121">
        <f t="shared" si="66"/>
        <v>0</v>
      </c>
      <c r="BN121">
        <f t="shared" si="66"/>
        <v>0</v>
      </c>
    </row>
    <row r="122" spans="50:66" ht="14.25" customHeight="1">
      <c r="AX122">
        <v>116</v>
      </c>
      <c r="AY122" t="str">
        <f>IF(ISERROR(VLOOKUP($AX122,個人申込書!$Z$5:$AE$147,2,0)),"",VLOOKUP($AX122,個人申込書!$Z$5:$AE$147,2,0))</f>
        <v/>
      </c>
      <c r="AZ122" t="str">
        <f>IF(AY122="","",VLOOKUP($AX122,個人申込書!$Z$6:$AF$127,6,0))</f>
        <v/>
      </c>
      <c r="BA122" t="str">
        <f>IF(AY122="","",VLOOKUP($AX122,個人申込書!$Z$6:$AF$127,7,0))</f>
        <v/>
      </c>
      <c r="BB122">
        <v>116</v>
      </c>
      <c r="BC122">
        <f t="shared" ref="BC122:BN126" si="68">COUNTIF($AD$6:$AG$65,BC$5&amp;$AY122)</f>
        <v>0</v>
      </c>
      <c r="BD122">
        <f t="shared" si="68"/>
        <v>0</v>
      </c>
      <c r="BE122">
        <f t="shared" si="68"/>
        <v>0</v>
      </c>
      <c r="BF122">
        <f t="shared" si="68"/>
        <v>0</v>
      </c>
      <c r="BG122">
        <f t="shared" si="68"/>
        <v>0</v>
      </c>
      <c r="BH122">
        <f t="shared" si="68"/>
        <v>0</v>
      </c>
      <c r="BI122">
        <f t="shared" si="68"/>
        <v>0</v>
      </c>
      <c r="BJ122">
        <f t="shared" si="68"/>
        <v>0</v>
      </c>
      <c r="BK122">
        <f t="shared" si="68"/>
        <v>0</v>
      </c>
      <c r="BL122">
        <f t="shared" si="68"/>
        <v>0</v>
      </c>
      <c r="BM122">
        <f t="shared" si="68"/>
        <v>0</v>
      </c>
      <c r="BN122">
        <f t="shared" si="68"/>
        <v>0</v>
      </c>
    </row>
    <row r="123" spans="50:66" ht="14.25" customHeight="1">
      <c r="AX123">
        <v>117</v>
      </c>
      <c r="AY123" t="str">
        <f>IF(ISERROR(VLOOKUP($AX123,個人申込書!$Z$5:$AE$147,2,0)),"",VLOOKUP($AX123,個人申込書!$Z$5:$AE$147,2,0))</f>
        <v/>
      </c>
      <c r="AZ123" t="str">
        <f>IF(AY123="","",VLOOKUP($AX123,個人申込書!$Z$6:$AF$127,6,0))</f>
        <v/>
      </c>
      <c r="BA123" t="str">
        <f>IF(AY123="","",VLOOKUP($AX123,個人申込書!$Z$6:$AF$127,7,0))</f>
        <v/>
      </c>
      <c r="BB123">
        <v>117</v>
      </c>
      <c r="BC123">
        <f t="shared" si="68"/>
        <v>0</v>
      </c>
      <c r="BD123">
        <f t="shared" si="68"/>
        <v>0</v>
      </c>
      <c r="BE123">
        <f t="shared" si="68"/>
        <v>0</v>
      </c>
      <c r="BF123">
        <f t="shared" si="68"/>
        <v>0</v>
      </c>
      <c r="BG123">
        <f t="shared" si="68"/>
        <v>0</v>
      </c>
      <c r="BH123">
        <f t="shared" si="68"/>
        <v>0</v>
      </c>
      <c r="BI123">
        <f t="shared" si="68"/>
        <v>0</v>
      </c>
      <c r="BJ123">
        <f t="shared" si="68"/>
        <v>0</v>
      </c>
      <c r="BK123">
        <f t="shared" si="68"/>
        <v>0</v>
      </c>
      <c r="BL123">
        <f t="shared" si="68"/>
        <v>0</v>
      </c>
      <c r="BM123">
        <f t="shared" si="68"/>
        <v>0</v>
      </c>
      <c r="BN123">
        <f t="shared" si="68"/>
        <v>0</v>
      </c>
    </row>
    <row r="124" spans="50:66" ht="14.25" customHeight="1">
      <c r="AX124">
        <v>118</v>
      </c>
      <c r="AY124" t="str">
        <f>IF(ISERROR(VLOOKUP($AX124,個人申込書!$Z$5:$AE$147,2,0)),"",VLOOKUP($AX124,個人申込書!$Z$5:$AE$147,2,0))</f>
        <v/>
      </c>
      <c r="AZ124" t="str">
        <f>IF(AY124="","",VLOOKUP($AX124,個人申込書!$Z$6:$AF$127,6,0))</f>
        <v/>
      </c>
      <c r="BA124" t="str">
        <f>IF(AY124="","",VLOOKUP($AX124,個人申込書!$Z$6:$AF$127,7,0))</f>
        <v/>
      </c>
      <c r="BB124">
        <v>118</v>
      </c>
      <c r="BC124">
        <f t="shared" si="68"/>
        <v>0</v>
      </c>
      <c r="BD124">
        <f t="shared" si="68"/>
        <v>0</v>
      </c>
      <c r="BE124">
        <f t="shared" si="68"/>
        <v>0</v>
      </c>
      <c r="BF124">
        <f t="shared" si="68"/>
        <v>0</v>
      </c>
      <c r="BG124">
        <f t="shared" si="68"/>
        <v>0</v>
      </c>
      <c r="BH124">
        <f t="shared" si="68"/>
        <v>0</v>
      </c>
      <c r="BI124">
        <f t="shared" si="68"/>
        <v>0</v>
      </c>
      <c r="BJ124">
        <f t="shared" si="68"/>
        <v>0</v>
      </c>
      <c r="BK124">
        <f t="shared" si="68"/>
        <v>0</v>
      </c>
      <c r="BL124">
        <f t="shared" si="68"/>
        <v>0</v>
      </c>
      <c r="BM124">
        <f t="shared" si="68"/>
        <v>0</v>
      </c>
      <c r="BN124">
        <f t="shared" si="68"/>
        <v>0</v>
      </c>
    </row>
    <row r="125" spans="50:66" ht="14.25" customHeight="1">
      <c r="AX125">
        <v>119</v>
      </c>
      <c r="AY125" t="str">
        <f>IF(ISERROR(VLOOKUP($AX125,個人申込書!$Z$5:$AE$147,2,0)),"",VLOOKUP($AX125,個人申込書!$Z$5:$AE$147,2,0))</f>
        <v/>
      </c>
      <c r="AZ125" t="str">
        <f>IF(AY125="","",VLOOKUP($AX125,個人申込書!$Z$6:$AF$127,6,0))</f>
        <v/>
      </c>
      <c r="BA125" t="str">
        <f>IF(AY125="","",VLOOKUP($AX125,個人申込書!$Z$6:$AF$127,7,0))</f>
        <v/>
      </c>
      <c r="BB125">
        <v>119</v>
      </c>
      <c r="BC125">
        <f t="shared" si="68"/>
        <v>0</v>
      </c>
      <c r="BD125">
        <f t="shared" si="68"/>
        <v>0</v>
      </c>
      <c r="BE125">
        <f t="shared" si="68"/>
        <v>0</v>
      </c>
      <c r="BF125">
        <f t="shared" si="68"/>
        <v>0</v>
      </c>
      <c r="BG125">
        <f t="shared" si="68"/>
        <v>0</v>
      </c>
      <c r="BH125">
        <f t="shared" si="68"/>
        <v>0</v>
      </c>
      <c r="BI125">
        <f t="shared" si="68"/>
        <v>0</v>
      </c>
      <c r="BJ125">
        <f t="shared" si="68"/>
        <v>0</v>
      </c>
      <c r="BK125">
        <f t="shared" si="68"/>
        <v>0</v>
      </c>
      <c r="BL125">
        <f t="shared" si="68"/>
        <v>0</v>
      </c>
      <c r="BM125">
        <f t="shared" si="68"/>
        <v>0</v>
      </c>
      <c r="BN125">
        <f t="shared" si="68"/>
        <v>0</v>
      </c>
    </row>
    <row r="126" spans="50:66" ht="14.25" customHeight="1">
      <c r="AX126">
        <v>120</v>
      </c>
      <c r="AY126" t="str">
        <f>IF(ISERROR(VLOOKUP($AX126,個人申込書!$Z$5:$AE$147,2,0)),"",VLOOKUP($AX126,個人申込書!$Z$5:$AE$147,2,0))</f>
        <v/>
      </c>
      <c r="AZ126" t="str">
        <f>IF(AY126="","",VLOOKUP($AX126,個人申込書!$Z$6:$AF$127,6,0))</f>
        <v/>
      </c>
      <c r="BA126" t="str">
        <f>IF(AY126="","",VLOOKUP($AX126,個人申込書!$Z$6:$AF$127,7,0))</f>
        <v/>
      </c>
      <c r="BB126">
        <v>120</v>
      </c>
      <c r="BC126">
        <f t="shared" si="68"/>
        <v>0</v>
      </c>
      <c r="BD126">
        <f t="shared" si="68"/>
        <v>0</v>
      </c>
      <c r="BE126">
        <f t="shared" si="68"/>
        <v>0</v>
      </c>
      <c r="BF126">
        <f t="shared" si="68"/>
        <v>0</v>
      </c>
      <c r="BG126">
        <f t="shared" si="68"/>
        <v>0</v>
      </c>
      <c r="BH126">
        <f t="shared" si="68"/>
        <v>0</v>
      </c>
      <c r="BI126">
        <f t="shared" si="68"/>
        <v>0</v>
      </c>
      <c r="BJ126">
        <f t="shared" si="68"/>
        <v>0</v>
      </c>
      <c r="BK126">
        <f t="shared" si="68"/>
        <v>0</v>
      </c>
      <c r="BL126">
        <f t="shared" si="68"/>
        <v>0</v>
      </c>
      <c r="BM126">
        <f t="shared" si="68"/>
        <v>0</v>
      </c>
      <c r="BN126">
        <f t="shared" si="68"/>
        <v>0</v>
      </c>
    </row>
  </sheetData>
  <sheetProtection algorithmName="SHA-512" hashValue="UOGyZ2tvzbhjxvcPDfnIVrfLcX84YgNLA1RcKg1ZCBLAQAYpkWLkdHzYcE+c3RnsOgeGdK7NxiGPaTHBc+ONfg==" saltValue="68DAsrUJh+sdYfUDepvhyg==" spinCount="100000" sheet="1" selectLockedCells="1"/>
  <mergeCells count="10">
    <mergeCell ref="A1:H1"/>
    <mergeCell ref="I1:J1"/>
    <mergeCell ref="AO4:AR4"/>
    <mergeCell ref="Z4:AC4"/>
    <mergeCell ref="U4:Y4"/>
    <mergeCell ref="S4:S5"/>
    <mergeCell ref="AD4:AG4"/>
    <mergeCell ref="AM4:AN4"/>
    <mergeCell ref="AH4:AL4"/>
    <mergeCell ref="T4:T5"/>
  </mergeCells>
  <phoneticPr fontId="2"/>
  <conditionalFormatting sqref="C6:D65">
    <cfRule type="expression" dxfId="2" priority="1">
      <formula>$AN6&gt;9</formula>
    </cfRule>
  </conditionalFormatting>
  <conditionalFormatting sqref="G6:K65">
    <cfRule type="expression" dxfId="1" priority="5" stopIfTrue="1">
      <formula>AND(G6&lt;&gt;"",AH6&gt;1)</formula>
    </cfRule>
    <cfRule type="expression" dxfId="0" priority="6" stopIfTrue="1">
      <formula>#REF!=1</formula>
    </cfRule>
  </conditionalFormatting>
  <dataValidations count="7">
    <dataValidation type="list" allowBlank="1" showInputMessage="1" showErrorMessage="1" promptTitle="リレー泳者" prompt="リレーの泳者を選択して下さい。_x000a_（個人種目出場者のみ選択可能です。）" sqref="G6:J65" xr:uid="{00000000-0002-0000-0200-000000000000}">
      <formula1>$AY$6:$AY$126</formula1>
    </dataValidation>
    <dataValidation allowBlank="1" showInputMessage="1" showErrorMessage="1" prompt="入力不要" sqref="M6:N65 A6:A65" xr:uid="{00000000-0002-0000-0200-000001000000}"/>
    <dataValidation imeMode="off" allowBlank="1" showInputMessage="1" showErrorMessage="1" promptTitle="エントリータイム入力" prompt="例　30秒45　→　30.45_x000a_１分13秒32 → 113.32" sqref="F6:F65" xr:uid="{00000000-0002-0000-0200-000002000000}"/>
    <dataValidation type="list" allowBlank="1" showInputMessage="1" showErrorMessage="1" promptTitle="種目選択" prompt="種目を選択して下さい。" sqref="E6:E65" xr:uid="{00000000-0002-0000-0200-000003000000}">
      <formula1>$AT$6:$AT$8</formula1>
    </dataValidation>
    <dataValidation type="list" allowBlank="1" showInputMessage="1" showErrorMessage="1" prompt="性別を選択してく下さい。" sqref="B6:B65" xr:uid="{08DC0190-CCF2-4BC1-9F90-4C45F3F2F551}">
      <formula1>$CC$6:$CC$9</formula1>
    </dataValidation>
    <dataValidation type="list" allowBlank="1" showInputMessage="1" showErrorMessage="1" prompt="リレーの出場区分を選択して下さい。" sqref="C6:C65" xr:uid="{F6DCEC35-9C09-4BA3-8770-67D5253C4F41}">
      <formula1>$CE$6:$CE$11</formula1>
    </dataValidation>
    <dataValidation type="list" allowBlank="1" showInputMessage="1" showErrorMessage="1" prompt="同じ区分で2チーム目以降はオープンを選択して下さい。" sqref="D6:D65" xr:uid="{35E88F55-D7BC-45B2-9A65-6B7C006BF466}">
      <formula1>$CH$7:$CH$8</formula1>
    </dataValidation>
  </dataValidations>
  <printOptions horizontalCentered="1"/>
  <pageMargins left="0.19685039370078741" right="0.19685039370078741" top="0.59055118110236227" bottom="0.39370078740157483" header="0.51181102362204722" footer="0.51181102362204722"/>
  <pageSetup paperSize="9" orientation="portrait" blackAndWhite="1" horizontalDpi="4294967292" verticalDpi="1200" r:id="rId1"/>
  <headerFooter alignWithMargins="0"/>
  <rowBreaks count="1" manualBreakCount="1">
    <brk id="4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82"/>
  <sheetViews>
    <sheetView showGridLines="0" zoomScaleNormal="100" workbookViewId="0">
      <selection activeCell="C38" sqref="C38:Q38"/>
    </sheetView>
  </sheetViews>
  <sheetFormatPr defaultColWidth="13.7109375" defaultRowHeight="14.25"/>
  <cols>
    <col min="1" max="1" width="5.28515625" style="3" customWidth="1"/>
    <col min="2" max="2" width="22.42578125" style="3" customWidth="1"/>
    <col min="3" max="26" width="3.7109375" style="3" customWidth="1"/>
    <col min="27" max="27" width="4" style="3" customWidth="1"/>
    <col min="28" max="41" width="9.140625" style="3" customWidth="1"/>
    <col min="42" max="16384" width="13.7109375" style="3"/>
  </cols>
  <sheetData>
    <row r="1" spans="2:31" ht="19.5" customHeight="1">
      <c r="B1" s="266" t="str">
        <f>チーム登録!B1</f>
        <v>第８回岐阜県社会人選手権水泳競技大会</v>
      </c>
      <c r="C1" s="266"/>
      <c r="D1" s="266"/>
      <c r="E1" s="266"/>
      <c r="F1" s="266"/>
      <c r="G1" s="266"/>
      <c r="H1" s="266"/>
      <c r="I1" s="266"/>
      <c r="J1" s="266"/>
      <c r="K1" s="266"/>
      <c r="L1" s="266"/>
      <c r="M1" s="266"/>
      <c r="N1" s="266"/>
      <c r="O1" s="266"/>
      <c r="P1" s="266"/>
      <c r="Q1" s="266"/>
      <c r="R1" s="266"/>
      <c r="T1" s="269" t="s">
        <v>50</v>
      </c>
      <c r="U1" s="270"/>
      <c r="V1" s="270"/>
      <c r="W1" s="271"/>
    </row>
    <row r="2" spans="2:31" ht="19.5" customHeight="1">
      <c r="B2" s="88"/>
      <c r="U2" s="9"/>
      <c r="V2" s="9"/>
      <c r="W2" s="9"/>
      <c r="X2" s="9"/>
    </row>
    <row r="3" spans="2:31" ht="18.75">
      <c r="B3" s="89"/>
      <c r="C3" s="272"/>
      <c r="D3" s="272"/>
      <c r="E3" s="272"/>
      <c r="F3" s="272"/>
      <c r="G3" s="272"/>
      <c r="H3" s="272"/>
      <c r="I3" s="272"/>
      <c r="P3"/>
      <c r="Q3"/>
      <c r="S3"/>
      <c r="T3"/>
      <c r="U3"/>
      <c r="V3"/>
    </row>
    <row r="4" spans="2:31" ht="21">
      <c r="B4" s="98" t="str">
        <f>IF(個人申込書!AT3=0,"","「個人申込書」で歴年齢が未入力です！")</f>
        <v/>
      </c>
      <c r="C4" s="97"/>
      <c r="D4" s="97"/>
      <c r="E4" s="97"/>
      <c r="F4" s="97"/>
      <c r="G4" s="97"/>
      <c r="H4" s="97"/>
      <c r="I4" s="97"/>
      <c r="P4"/>
      <c r="Q4"/>
      <c r="S4"/>
      <c r="T4"/>
      <c r="U4"/>
      <c r="V4"/>
    </row>
    <row r="5" spans="2:31" ht="17.25">
      <c r="B5" s="90"/>
      <c r="C5" s="90"/>
      <c r="D5" s="90"/>
      <c r="E5" s="90"/>
      <c r="F5" s="90"/>
      <c r="G5" s="90"/>
      <c r="H5" s="90"/>
      <c r="I5" s="90"/>
      <c r="J5" s="90"/>
      <c r="Q5" s="255">
        <f>チーム登録!S11</f>
        <v>0</v>
      </c>
      <c r="R5" s="255"/>
      <c r="S5" s="255"/>
      <c r="T5" s="255"/>
      <c r="U5" s="255"/>
      <c r="V5" s="255"/>
    </row>
    <row r="6" spans="2:31" s="4" customFormat="1" ht="24">
      <c r="B6" s="91" t="s">
        <v>0</v>
      </c>
      <c r="C6" s="78">
        <f>チーム登録!C5</f>
        <v>2</v>
      </c>
      <c r="D6" s="78">
        <f>チーム登録!D5</f>
        <v>4</v>
      </c>
      <c r="E6" s="79" t="s">
        <v>20</v>
      </c>
      <c r="F6" s="80">
        <v>0</v>
      </c>
      <c r="G6" s="78">
        <f>チーム登録!G5</f>
        <v>0</v>
      </c>
      <c r="H6" s="78">
        <f>チーム登録!H5</f>
        <v>0</v>
      </c>
      <c r="I6" s="78">
        <f>チーム登録!I5</f>
        <v>0</v>
      </c>
      <c r="L6" s="261" t="s">
        <v>2</v>
      </c>
      <c r="M6" s="261"/>
      <c r="N6" s="261"/>
      <c r="O6" s="261"/>
      <c r="P6" s="261"/>
      <c r="Q6" s="273">
        <f>チーム登録!Q5</f>
        <v>0</v>
      </c>
      <c r="R6" s="274"/>
      <c r="S6" s="274"/>
      <c r="T6" s="274"/>
      <c r="U6" s="274"/>
      <c r="V6" s="274"/>
      <c r="W6" s="87"/>
    </row>
    <row r="7" spans="2:31" s="4" customFormat="1"/>
    <row r="8" spans="2:31" s="4" customFormat="1" ht="25.5">
      <c r="B8" s="91" t="s">
        <v>1</v>
      </c>
      <c r="C8" s="275">
        <f>チーム登録!C7</f>
        <v>0</v>
      </c>
      <c r="D8" s="275"/>
      <c r="E8" s="275"/>
      <c r="F8" s="275"/>
      <c r="G8" s="275"/>
      <c r="H8" s="275"/>
      <c r="I8" s="275"/>
      <c r="J8" s="275"/>
      <c r="K8" s="275"/>
      <c r="L8" s="275"/>
      <c r="M8" s="275"/>
      <c r="N8" s="275"/>
      <c r="O8" s="275"/>
      <c r="P8" s="275"/>
      <c r="Q8" s="275"/>
      <c r="R8" s="275"/>
      <c r="S8" s="275"/>
      <c r="T8" s="275"/>
      <c r="U8" s="275"/>
      <c r="V8" s="275"/>
      <c r="W8" s="275"/>
      <c r="AA8" s="92"/>
      <c r="AB8" s="92"/>
      <c r="AC8" s="92"/>
      <c r="AD8" s="92"/>
      <c r="AE8" s="92"/>
    </row>
    <row r="9" spans="2:31" s="4" customFormat="1" ht="11.25" customHeight="1">
      <c r="AA9" s="92"/>
      <c r="AB9" s="92"/>
      <c r="AC9" s="92"/>
      <c r="AD9" s="92"/>
      <c r="AE9" s="92"/>
    </row>
    <row r="10" spans="2:31" s="4" customFormat="1">
      <c r="B10" s="81"/>
      <c r="C10" s="276">
        <f>チーム登録!C9</f>
        <v>0</v>
      </c>
      <c r="D10" s="276"/>
      <c r="E10" s="276"/>
      <c r="F10" s="276"/>
      <c r="G10" s="276"/>
      <c r="H10" s="276"/>
      <c r="I10" s="276"/>
      <c r="J10" s="276"/>
      <c r="K10" s="276"/>
      <c r="AA10" s="93"/>
      <c r="AB10" s="93"/>
      <c r="AC10" s="93"/>
      <c r="AD10" s="93"/>
      <c r="AE10" s="93"/>
    </row>
    <row r="11" spans="2:31" s="4" customFormat="1" ht="21">
      <c r="B11" s="91" t="s">
        <v>3</v>
      </c>
      <c r="C11" s="277">
        <f>チーム登録!C11</f>
        <v>0</v>
      </c>
      <c r="D11" s="277"/>
      <c r="E11" s="277"/>
      <c r="F11" s="277"/>
      <c r="G11" s="277"/>
      <c r="H11" s="277"/>
      <c r="I11" s="277"/>
      <c r="J11" s="277"/>
      <c r="K11" s="277"/>
      <c r="L11" s="261"/>
      <c r="M11" s="261"/>
      <c r="N11" s="261"/>
      <c r="O11" s="261"/>
      <c r="P11" s="261"/>
      <c r="Q11" s="261"/>
      <c r="R11" s="261"/>
    </row>
    <row r="12" spans="2:31" s="4" customFormat="1">
      <c r="O12" s="82"/>
    </row>
    <row r="13" spans="2:31" s="4" customFormat="1" ht="19.5" customHeight="1">
      <c r="B13" s="91" t="s">
        <v>4</v>
      </c>
      <c r="C13" s="81" t="s">
        <v>5</v>
      </c>
      <c r="D13" s="259" t="str">
        <f>IF(チーム登録!D13="","",チーム登録!D13)</f>
        <v/>
      </c>
      <c r="E13" s="259"/>
      <c r="F13" s="259"/>
      <c r="G13" s="259"/>
      <c r="H13" s="259"/>
      <c r="I13" s="86"/>
      <c r="J13" s="87"/>
      <c r="K13" s="87"/>
      <c r="L13" s="87"/>
    </row>
    <row r="14" spans="2:31" s="4" customFormat="1" ht="19.5" customHeight="1">
      <c r="D14" s="278" t="str">
        <f>IF(チーム登録!D14="","",チーム登録!D14)</f>
        <v/>
      </c>
      <c r="E14" s="278"/>
      <c r="F14" s="278"/>
      <c r="G14" s="278"/>
      <c r="H14" s="278"/>
      <c r="I14" s="278"/>
      <c r="J14" s="278"/>
      <c r="K14" s="278"/>
      <c r="L14" s="278"/>
      <c r="M14" s="278"/>
      <c r="N14" s="278"/>
      <c r="O14" s="278"/>
      <c r="P14" s="278"/>
      <c r="Q14" s="278"/>
      <c r="R14" s="278"/>
      <c r="S14" s="278"/>
      <c r="T14" s="278"/>
      <c r="U14" s="278"/>
      <c r="V14" s="278"/>
      <c r="W14" s="278"/>
    </row>
    <row r="15" spans="2:31" s="4" customFormat="1" ht="19.5" customHeight="1">
      <c r="D15" s="278" t="str">
        <f>IF(チーム登録!D15="","",チーム登録!D15)</f>
        <v/>
      </c>
      <c r="E15" s="278"/>
      <c r="F15" s="278"/>
      <c r="G15" s="278"/>
      <c r="H15" s="278"/>
      <c r="I15" s="278"/>
      <c r="J15" s="278"/>
      <c r="K15" s="278"/>
      <c r="L15" s="278"/>
      <c r="M15" s="278"/>
      <c r="N15" s="278"/>
      <c r="O15" s="278"/>
      <c r="P15" s="278"/>
      <c r="Q15" s="278"/>
      <c r="R15" s="278"/>
      <c r="S15" s="278"/>
      <c r="T15" s="278"/>
      <c r="U15" s="278"/>
      <c r="V15" s="278"/>
      <c r="W15" s="278"/>
    </row>
    <row r="16" spans="2:31" s="4" customFormat="1" ht="19.5" customHeight="1">
      <c r="B16" s="91" t="s">
        <v>159</v>
      </c>
      <c r="C16" s="259" t="str">
        <f>IF(チーム登録!F16="","",チーム登録!F16)</f>
        <v/>
      </c>
      <c r="D16" s="259"/>
      <c r="E16" s="259"/>
      <c r="F16" s="259"/>
      <c r="G16" s="259"/>
      <c r="H16" s="259"/>
      <c r="I16" s="259"/>
      <c r="J16" s="259"/>
      <c r="K16" s="259"/>
      <c r="L16" s="86"/>
      <c r="M16" s="86"/>
      <c r="N16" s="86"/>
      <c r="O16" s="86"/>
      <c r="P16" s="86"/>
      <c r="Q16" s="86"/>
      <c r="R16" s="86"/>
      <c r="S16" s="86"/>
      <c r="T16" s="86"/>
      <c r="U16" s="86"/>
      <c r="V16" s="86"/>
      <c r="W16" s="86"/>
    </row>
    <row r="17" spans="2:27" s="4" customFormat="1" ht="19.5" customHeight="1">
      <c r="B17" s="91" t="s">
        <v>160</v>
      </c>
      <c r="C17" s="259" t="str">
        <f>IF(チーム登録!P16="","",チーム登録!P16)</f>
        <v/>
      </c>
      <c r="D17" s="259"/>
      <c r="E17" s="259"/>
      <c r="F17" s="259"/>
      <c r="G17" s="259"/>
      <c r="H17" s="259"/>
      <c r="I17" s="259"/>
      <c r="J17" s="259"/>
      <c r="K17" s="259"/>
      <c r="L17" s="100"/>
      <c r="M17" s="100"/>
      <c r="N17" s="102"/>
      <c r="O17" s="102"/>
      <c r="P17" s="100"/>
      <c r="Q17" s="100"/>
      <c r="R17" s="100"/>
      <c r="S17" s="100"/>
      <c r="T17" s="100"/>
      <c r="U17" s="100"/>
      <c r="V17" s="100"/>
      <c r="W17" s="100"/>
    </row>
    <row r="18" spans="2:27" s="83" customFormat="1" ht="19.5" customHeight="1">
      <c r="B18" s="91" t="s">
        <v>161</v>
      </c>
      <c r="C18" s="259" t="str">
        <f>IF(チーム登録!F17="","",チーム登録!F17)</f>
        <v/>
      </c>
      <c r="D18" s="259"/>
      <c r="E18" s="259"/>
      <c r="F18" s="259"/>
      <c r="G18" s="259"/>
      <c r="H18" s="259"/>
      <c r="I18" s="259"/>
      <c r="J18" s="259"/>
      <c r="K18" s="259"/>
      <c r="L18" s="259"/>
      <c r="M18" s="259"/>
      <c r="N18" s="259"/>
      <c r="O18" s="259"/>
      <c r="P18" s="259"/>
      <c r="Q18" s="259"/>
      <c r="R18" s="259"/>
      <c r="S18" s="259"/>
      <c r="T18" s="259"/>
      <c r="U18" s="259"/>
      <c r="V18" s="259"/>
      <c r="W18" s="259"/>
      <c r="X18" s="4"/>
      <c r="Y18" s="4"/>
      <c r="Z18" s="4"/>
    </row>
    <row r="19" spans="2:27" s="83" customFormat="1" ht="19.5" customHeight="1">
      <c r="B19" s="91"/>
      <c r="C19" s="101"/>
      <c r="D19" s="101"/>
      <c r="E19" s="101"/>
      <c r="F19" s="101"/>
      <c r="G19" s="101"/>
      <c r="H19" s="101"/>
      <c r="I19" s="101"/>
      <c r="J19" s="101"/>
      <c r="K19" s="101"/>
      <c r="L19" s="101"/>
      <c r="M19" s="101"/>
      <c r="N19" s="101"/>
      <c r="O19" s="101"/>
      <c r="P19" s="101"/>
      <c r="Q19" s="101"/>
      <c r="R19" s="101"/>
      <c r="S19" s="101"/>
      <c r="T19" s="101"/>
      <c r="U19" s="101"/>
      <c r="V19" s="101"/>
      <c r="W19" s="101"/>
      <c r="X19" s="4"/>
      <c r="Y19" s="4"/>
      <c r="Z19" s="4"/>
    </row>
    <row r="20" spans="2:27" s="83" customFormat="1" ht="19.5" customHeight="1">
      <c r="B20" s="91" t="s">
        <v>189</v>
      </c>
      <c r="C20" s="100" t="s">
        <v>178</v>
      </c>
      <c r="D20" s="257" t="str">
        <f>IF(チーム登録!D24="","",チーム登録!D24)</f>
        <v/>
      </c>
      <c r="E20" s="257"/>
      <c r="F20" s="257"/>
      <c r="G20" s="257"/>
      <c r="H20" s="257"/>
      <c r="I20" s="257"/>
      <c r="J20" s="257"/>
      <c r="K20" s="257"/>
      <c r="L20" s="257"/>
      <c r="M20" s="257"/>
      <c r="N20" s="257"/>
      <c r="O20" s="257" t="str">
        <f>IF(チーム登録!L24="","",チーム登録!L24)</f>
        <v/>
      </c>
      <c r="P20" s="257"/>
      <c r="Q20" s="257" t="str">
        <f>IF(チーム登録!N24="","",チーム登録!N24)</f>
        <v/>
      </c>
      <c r="R20" s="257"/>
      <c r="S20" s="257"/>
      <c r="T20" s="257"/>
      <c r="U20" s="257"/>
      <c r="V20" s="101"/>
      <c r="W20" s="101"/>
      <c r="X20" s="4"/>
      <c r="Y20" s="4"/>
      <c r="Z20" s="4"/>
    </row>
    <row r="21" spans="2:27" s="83" customFormat="1" ht="19.5" customHeight="1">
      <c r="B21" s="91"/>
      <c r="C21" s="100" t="s">
        <v>179</v>
      </c>
      <c r="D21" s="257" t="str">
        <f>IF(チーム登録!D25="","",チーム登録!D25)</f>
        <v/>
      </c>
      <c r="E21" s="257"/>
      <c r="F21" s="257"/>
      <c r="G21" s="257"/>
      <c r="H21" s="257"/>
      <c r="I21" s="257"/>
      <c r="J21" s="257"/>
      <c r="K21" s="257"/>
      <c r="L21" s="257"/>
      <c r="M21" s="257"/>
      <c r="N21" s="257"/>
      <c r="O21" s="257" t="str">
        <f>IF(チーム登録!L25="","",チーム登録!L25)</f>
        <v/>
      </c>
      <c r="P21" s="257"/>
      <c r="Q21" s="257" t="str">
        <f>IF(チーム登録!N25="","",チーム登録!N25)</f>
        <v/>
      </c>
      <c r="R21" s="257"/>
      <c r="S21" s="257"/>
      <c r="T21" s="257"/>
      <c r="U21" s="257"/>
      <c r="V21" s="101"/>
      <c r="W21" s="101"/>
      <c r="X21" s="4"/>
      <c r="Y21" s="4"/>
      <c r="Z21" s="4"/>
    </row>
    <row r="22" spans="2:27" s="83" customFormat="1" ht="17.25">
      <c r="B22" s="94"/>
      <c r="C22" s="258" t="str">
        <f>IF(チーム登録!D22="","",チーム登録!C22)</f>
        <v/>
      </c>
      <c r="D22" s="258"/>
      <c r="E22" s="258"/>
      <c r="F22" s="258"/>
      <c r="G22" s="258"/>
      <c r="H22" s="258"/>
      <c r="I22" s="258"/>
      <c r="J22" s="258"/>
      <c r="K22" s="258"/>
      <c r="L22" s="258"/>
      <c r="M22" s="258"/>
      <c r="N22" s="258"/>
      <c r="O22" s="258"/>
      <c r="P22" s="258"/>
      <c r="Q22" s="258"/>
      <c r="R22" s="258"/>
      <c r="S22" s="258"/>
      <c r="T22" s="258"/>
      <c r="U22" s="258"/>
      <c r="V22" s="258"/>
      <c r="W22" s="4"/>
      <c r="X22" s="4"/>
      <c r="Y22" s="4"/>
      <c r="Z22" s="4"/>
    </row>
    <row r="23" spans="2:27" s="83" customFormat="1" ht="17.25">
      <c r="B23" s="94"/>
      <c r="C23" s="4"/>
      <c r="D23" s="4"/>
      <c r="E23" s="4"/>
      <c r="F23" s="4"/>
      <c r="G23" s="4"/>
      <c r="H23" s="4"/>
      <c r="I23" s="4"/>
      <c r="J23" s="4"/>
      <c r="K23" s="4"/>
      <c r="L23" s="4"/>
      <c r="M23" s="4"/>
      <c r="N23" s="4"/>
      <c r="O23" s="4"/>
      <c r="P23" s="4"/>
      <c r="Q23" s="4"/>
      <c r="R23" s="4"/>
      <c r="S23" s="4"/>
      <c r="T23" s="4"/>
      <c r="U23" s="4"/>
      <c r="V23" s="4"/>
      <c r="W23" s="4"/>
      <c r="X23" s="4"/>
      <c r="Y23" s="4"/>
      <c r="Z23" s="4"/>
    </row>
    <row r="24" spans="2:27" s="83" customFormat="1" ht="24" customHeight="1">
      <c r="B24" s="94" t="s">
        <v>26</v>
      </c>
      <c r="C24" s="260" t="s">
        <v>27</v>
      </c>
      <c r="D24" s="260"/>
      <c r="E24" s="256">
        <f>個人申込書!AC66</f>
        <v>0</v>
      </c>
      <c r="F24" s="256"/>
      <c r="G24" s="4" t="s">
        <v>157</v>
      </c>
      <c r="H24" s="4"/>
      <c r="I24" s="4"/>
      <c r="J24" s="33"/>
      <c r="K24" s="265" t="s">
        <v>31</v>
      </c>
      <c r="L24" s="265"/>
      <c r="M24" s="265"/>
      <c r="N24" s="265"/>
      <c r="O24" s="265"/>
      <c r="P24" s="265"/>
      <c r="Q24" s="260" t="s">
        <v>27</v>
      </c>
      <c r="R24" s="260"/>
      <c r="S24" s="256">
        <f>個人申込書!AC67</f>
        <v>0</v>
      </c>
      <c r="T24" s="256"/>
      <c r="U24" s="252" t="s">
        <v>18</v>
      </c>
      <c r="V24" s="252"/>
      <c r="W24" s="4"/>
      <c r="X24" s="4"/>
      <c r="Y24" s="4"/>
      <c r="Z24" s="4"/>
    </row>
    <row r="25" spans="2:27" s="83" customFormat="1" ht="24" customHeight="1">
      <c r="B25" s="94"/>
      <c r="C25" s="260" t="s">
        <v>28</v>
      </c>
      <c r="D25" s="260"/>
      <c r="E25" s="256">
        <f>個人申込書!AC128</f>
        <v>0</v>
      </c>
      <c r="F25" s="256"/>
      <c r="G25" s="4" t="s">
        <v>157</v>
      </c>
      <c r="H25" s="4"/>
      <c r="I25" s="4"/>
      <c r="J25" s="33"/>
      <c r="K25" s="33"/>
      <c r="L25" s="33"/>
      <c r="M25" s="33"/>
      <c r="N25" s="33"/>
      <c r="O25" s="33"/>
      <c r="P25" s="33"/>
      <c r="Q25" s="260" t="s">
        <v>28</v>
      </c>
      <c r="R25" s="260"/>
      <c r="S25" s="256">
        <f>個人申込書!AC129</f>
        <v>0</v>
      </c>
      <c r="T25" s="256"/>
      <c r="U25" s="252" t="s">
        <v>18</v>
      </c>
      <c r="V25" s="252"/>
      <c r="W25" s="4"/>
      <c r="X25" s="4"/>
      <c r="Y25" s="4"/>
      <c r="Z25" s="4"/>
    </row>
    <row r="26" spans="2:27" s="83" customFormat="1" ht="24" customHeight="1">
      <c r="B26" s="94"/>
      <c r="C26" s="260" t="s">
        <v>29</v>
      </c>
      <c r="D26" s="260"/>
      <c r="E26" s="256">
        <f>E24+E25</f>
        <v>0</v>
      </c>
      <c r="F26" s="256"/>
      <c r="G26" s="4" t="s">
        <v>157</v>
      </c>
      <c r="H26" s="4"/>
      <c r="I26" s="4"/>
      <c r="J26" s="33"/>
      <c r="K26" s="33"/>
      <c r="L26" s="33"/>
      <c r="M26" s="33"/>
      <c r="N26" s="33"/>
      <c r="O26" s="33"/>
      <c r="P26" s="33"/>
      <c r="Q26" s="260" t="s">
        <v>29</v>
      </c>
      <c r="R26" s="260"/>
      <c r="S26" s="256">
        <f>S24+S25</f>
        <v>0</v>
      </c>
      <c r="T26" s="256"/>
      <c r="U26" s="252" t="s">
        <v>18</v>
      </c>
      <c r="V26" s="252"/>
      <c r="W26" s="4"/>
      <c r="X26" s="4"/>
      <c r="Y26" s="4"/>
      <c r="Z26" s="4"/>
    </row>
    <row r="27" spans="2:27" s="83" customFormat="1" ht="17.25">
      <c r="B27" s="94"/>
      <c r="C27" s="4"/>
      <c r="D27" s="4"/>
      <c r="E27" s="4"/>
      <c r="F27" s="4"/>
      <c r="G27" s="4"/>
      <c r="H27" s="4"/>
      <c r="I27" s="4"/>
      <c r="J27" s="4"/>
      <c r="K27" s="4"/>
      <c r="L27" s="4"/>
      <c r="M27" s="4"/>
      <c r="N27" s="4"/>
      <c r="O27" s="4"/>
      <c r="P27" s="4"/>
      <c r="Q27" s="4"/>
      <c r="R27" s="4"/>
      <c r="S27" s="4"/>
      <c r="T27" s="4"/>
      <c r="U27" s="4"/>
      <c r="V27" s="4"/>
      <c r="W27" s="4"/>
      <c r="X27" s="4"/>
      <c r="Y27" s="4"/>
      <c r="Z27" s="4"/>
    </row>
    <row r="28" spans="2:27" s="83" customFormat="1" ht="24" customHeight="1">
      <c r="B28" s="94" t="s">
        <v>30</v>
      </c>
      <c r="C28" s="261" t="s">
        <v>32</v>
      </c>
      <c r="D28" s="261"/>
      <c r="E28" s="261"/>
      <c r="F28" s="261"/>
      <c r="G28" s="261"/>
      <c r="H28" s="256">
        <f>リレー申込書!AW17</f>
        <v>0</v>
      </c>
      <c r="I28" s="256"/>
      <c r="J28" s="84" t="s">
        <v>18</v>
      </c>
      <c r="K28" s="4"/>
      <c r="L28" s="261" t="s">
        <v>147</v>
      </c>
      <c r="M28" s="261"/>
      <c r="N28" s="261"/>
      <c r="O28" s="261"/>
      <c r="P28" s="261"/>
      <c r="Q28" s="256">
        <f>リレー申込書!AW16</f>
        <v>0</v>
      </c>
      <c r="R28" s="256"/>
      <c r="S28" s="84" t="s">
        <v>18</v>
      </c>
      <c r="T28" s="4"/>
      <c r="U28" s="4"/>
      <c r="V28" s="4"/>
      <c r="W28" s="4"/>
      <c r="Y28" s="4"/>
      <c r="Z28" s="4"/>
      <c r="AA28" s="4"/>
    </row>
    <row r="29" spans="2:27" s="83" customFormat="1" ht="24" customHeight="1">
      <c r="B29" s="94"/>
      <c r="C29" s="261" t="s">
        <v>146</v>
      </c>
      <c r="D29" s="261"/>
      <c r="E29" s="261"/>
      <c r="F29" s="261"/>
      <c r="G29" s="261"/>
      <c r="H29" s="256">
        <f>リレー申込書!AW15</f>
        <v>0</v>
      </c>
      <c r="I29" s="256"/>
      <c r="J29" s="84" t="s">
        <v>18</v>
      </c>
      <c r="K29" s="4"/>
      <c r="L29" s="261" t="s">
        <v>148</v>
      </c>
      <c r="M29" s="261"/>
      <c r="N29" s="261"/>
      <c r="O29" s="261"/>
      <c r="P29" s="261"/>
      <c r="Q29" s="256">
        <f>リレー申込書!AW14</f>
        <v>0</v>
      </c>
      <c r="R29" s="256"/>
      <c r="S29" s="84" t="s">
        <v>18</v>
      </c>
      <c r="T29" s="4"/>
      <c r="U29" s="4"/>
      <c r="V29" s="4"/>
      <c r="W29" s="4"/>
      <c r="Y29" s="4"/>
      <c r="Z29" s="4"/>
      <c r="AA29" s="4"/>
    </row>
    <row r="30" spans="2:27" s="83" customFormat="1" ht="24" customHeight="1">
      <c r="B30" s="95"/>
      <c r="C30" s="261" t="s">
        <v>137</v>
      </c>
      <c r="D30" s="261"/>
      <c r="E30" s="261"/>
      <c r="F30" s="261"/>
      <c r="G30" s="261"/>
      <c r="H30" s="256">
        <f>リレー申込書!AW19</f>
        <v>0</v>
      </c>
      <c r="I30" s="256"/>
      <c r="J30" s="84" t="s">
        <v>18</v>
      </c>
      <c r="K30" s="4"/>
      <c r="L30" s="261" t="s">
        <v>33</v>
      </c>
      <c r="M30" s="261"/>
      <c r="N30" s="261"/>
      <c r="O30" s="261"/>
      <c r="P30" s="261"/>
      <c r="Q30" s="256">
        <f>リレー申込書!AW18</f>
        <v>0</v>
      </c>
      <c r="R30" s="256"/>
      <c r="S30" s="84" t="s">
        <v>18</v>
      </c>
      <c r="T30" s="4"/>
      <c r="U30" s="4"/>
      <c r="V30" s="4"/>
      <c r="W30" s="4"/>
      <c r="Y30" s="4"/>
      <c r="Z30" s="4"/>
      <c r="AA30" s="4"/>
    </row>
    <row r="31" spans="2:27" s="83" customFormat="1" ht="24" customHeight="1">
      <c r="B31" s="95" t="str">
        <f>IF(B30="","","本大会では実施されません!")</f>
        <v/>
      </c>
      <c r="C31" s="4"/>
      <c r="D31" s="4"/>
      <c r="E31" s="4"/>
      <c r="F31" s="4"/>
      <c r="G31" s="4"/>
      <c r="H31" s="4"/>
      <c r="I31" s="4"/>
      <c r="J31" s="4"/>
      <c r="K31" s="4"/>
      <c r="L31" s="261" t="s">
        <v>34</v>
      </c>
      <c r="M31" s="261"/>
      <c r="N31" s="261"/>
      <c r="O31" s="261"/>
      <c r="P31" s="261"/>
      <c r="Q31" s="256">
        <f>SUM(H28:J30)+SUM(Q28:S30)</f>
        <v>0</v>
      </c>
      <c r="R31" s="256"/>
      <c r="S31" s="84" t="s">
        <v>18</v>
      </c>
      <c r="T31" s="4"/>
      <c r="U31" s="4"/>
      <c r="V31" s="4"/>
      <c r="W31" s="4"/>
      <c r="Y31" s="4"/>
      <c r="Z31" s="4"/>
      <c r="AA31" s="4"/>
    </row>
    <row r="32" spans="2:27" s="83" customFormat="1" ht="17.25">
      <c r="B32" s="94"/>
      <c r="C32" s="4"/>
      <c r="D32" s="4"/>
      <c r="E32" s="4"/>
      <c r="F32" s="4"/>
      <c r="G32" s="4"/>
      <c r="H32" s="4"/>
      <c r="I32" s="4"/>
      <c r="J32" s="4"/>
      <c r="K32" s="4"/>
      <c r="L32" s="4"/>
      <c r="M32" s="4"/>
      <c r="N32" s="4"/>
      <c r="O32" s="4"/>
      <c r="P32" s="85"/>
      <c r="Q32" s="85"/>
      <c r="R32" s="85"/>
      <c r="S32" s="4"/>
      <c r="T32" s="4"/>
      <c r="U32" s="4"/>
      <c r="V32" s="4"/>
      <c r="W32" s="4"/>
      <c r="X32" s="4"/>
      <c r="Y32" s="4"/>
      <c r="Z32" s="4"/>
    </row>
    <row r="33" spans="2:26" s="83" customFormat="1" ht="24" hidden="1" customHeight="1">
      <c r="C33" s="252" t="s">
        <v>211</v>
      </c>
      <c r="D33" s="252"/>
      <c r="E33" s="252"/>
      <c r="F33" s="252"/>
      <c r="G33" s="252"/>
      <c r="H33" s="252"/>
      <c r="I33" s="252"/>
      <c r="J33" s="252"/>
      <c r="K33" s="262">
        <v>0</v>
      </c>
      <c r="L33" s="262"/>
      <c r="M33" s="262"/>
      <c r="N33" s="4" t="s">
        <v>46</v>
      </c>
      <c r="O33" s="263">
        <f>E26</f>
        <v>0</v>
      </c>
      <c r="P33" s="264"/>
      <c r="Q33" s="4" t="s">
        <v>157</v>
      </c>
      <c r="R33" s="4"/>
      <c r="S33" s="4" t="s">
        <v>45</v>
      </c>
      <c r="T33" s="253">
        <f>K33*O33</f>
        <v>0</v>
      </c>
      <c r="U33" s="253"/>
      <c r="V33" s="253"/>
      <c r="W33" s="253"/>
      <c r="X33" s="253"/>
      <c r="Y33" s="4"/>
      <c r="Z33" s="4"/>
    </row>
    <row r="34" spans="2:26" s="83" customFormat="1" ht="24" customHeight="1">
      <c r="B34" s="94" t="s">
        <v>35</v>
      </c>
      <c r="C34" s="252" t="s">
        <v>139</v>
      </c>
      <c r="D34" s="252"/>
      <c r="E34" s="252"/>
      <c r="F34" s="252"/>
      <c r="G34" s="252"/>
      <c r="H34" s="252"/>
      <c r="I34" s="252"/>
      <c r="J34" s="252"/>
      <c r="K34" s="262">
        <v>1500</v>
      </c>
      <c r="L34" s="262"/>
      <c r="M34" s="262"/>
      <c r="N34" s="4" t="s">
        <v>46</v>
      </c>
      <c r="O34" s="263">
        <f>S26</f>
        <v>0</v>
      </c>
      <c r="P34" s="264"/>
      <c r="Q34" s="4" t="s">
        <v>18</v>
      </c>
      <c r="R34" s="4"/>
      <c r="S34" s="4" t="s">
        <v>45</v>
      </c>
      <c r="T34" s="253">
        <f>K34*O34</f>
        <v>0</v>
      </c>
      <c r="U34" s="253"/>
      <c r="V34" s="253"/>
      <c r="W34" s="253"/>
      <c r="X34" s="253"/>
      <c r="Y34" s="4"/>
      <c r="Z34" s="4"/>
    </row>
    <row r="35" spans="2:26" s="83" customFormat="1" ht="24" customHeight="1">
      <c r="B35" s="94"/>
      <c r="C35" s="252" t="s">
        <v>36</v>
      </c>
      <c r="D35" s="252"/>
      <c r="E35" s="252"/>
      <c r="F35" s="252"/>
      <c r="G35" s="252"/>
      <c r="H35" s="252"/>
      <c r="I35" s="252"/>
      <c r="J35" s="252"/>
      <c r="K35" s="262">
        <v>3000</v>
      </c>
      <c r="L35" s="262"/>
      <c r="M35" s="262"/>
      <c r="N35" s="4" t="s">
        <v>46</v>
      </c>
      <c r="O35" s="263">
        <f>Q31</f>
        <v>0</v>
      </c>
      <c r="P35" s="264"/>
      <c r="Q35" s="4" t="s">
        <v>18</v>
      </c>
      <c r="R35" s="4"/>
      <c r="S35" s="4" t="s">
        <v>45</v>
      </c>
      <c r="T35" s="253">
        <f>K35*O35</f>
        <v>0</v>
      </c>
      <c r="U35" s="253"/>
      <c r="V35" s="253"/>
      <c r="W35" s="253"/>
      <c r="X35" s="253"/>
      <c r="Y35" s="4"/>
      <c r="Z35" s="4"/>
    </row>
    <row r="36" spans="2:26" s="83" customFormat="1" ht="24" customHeight="1">
      <c r="B36" s="94"/>
      <c r="C36" s="252" t="s">
        <v>175</v>
      </c>
      <c r="D36" s="252"/>
      <c r="E36" s="252"/>
      <c r="F36" s="252"/>
      <c r="G36" s="252"/>
      <c r="H36" s="252"/>
      <c r="I36" s="252"/>
      <c r="J36" s="252"/>
      <c r="K36" s="262">
        <v>770</v>
      </c>
      <c r="L36" s="262"/>
      <c r="M36" s="262"/>
      <c r="N36" s="4" t="s">
        <v>46</v>
      </c>
      <c r="O36" s="263">
        <f>チーム登録!O19</f>
        <v>0</v>
      </c>
      <c r="P36" s="264"/>
      <c r="Q36" s="4" t="s">
        <v>91</v>
      </c>
      <c r="R36" s="4"/>
      <c r="S36" s="4" t="s">
        <v>45</v>
      </c>
      <c r="T36" s="253">
        <f>K36*O36</f>
        <v>0</v>
      </c>
      <c r="U36" s="253"/>
      <c r="V36" s="253"/>
      <c r="W36" s="253"/>
      <c r="X36" s="253"/>
      <c r="Y36" s="4"/>
      <c r="Z36" s="4"/>
    </row>
    <row r="37" spans="2:26" s="4" customFormat="1" ht="24" customHeight="1">
      <c r="B37" s="94"/>
      <c r="C37" s="252" t="s">
        <v>256</v>
      </c>
      <c r="D37" s="252"/>
      <c r="E37" s="252"/>
      <c r="F37" s="252"/>
      <c r="G37" s="252"/>
      <c r="H37" s="252"/>
      <c r="I37" s="252"/>
      <c r="J37" s="252"/>
      <c r="K37" s="262">
        <v>220</v>
      </c>
      <c r="L37" s="262"/>
      <c r="M37" s="262"/>
      <c r="N37" s="4" t="s">
        <v>46</v>
      </c>
      <c r="O37" s="263">
        <f>チーム登録!O20</f>
        <v>0</v>
      </c>
      <c r="P37" s="264"/>
      <c r="Q37" s="4" t="s">
        <v>257</v>
      </c>
      <c r="S37" s="4" t="s">
        <v>45</v>
      </c>
      <c r="T37" s="253">
        <f>K37*O37</f>
        <v>0</v>
      </c>
      <c r="U37" s="253"/>
      <c r="V37" s="253"/>
      <c r="W37" s="253"/>
      <c r="X37" s="253"/>
    </row>
    <row r="38" spans="2:26" s="4" customFormat="1" ht="24" customHeight="1">
      <c r="B38" s="94"/>
      <c r="C38" s="261" t="s">
        <v>38</v>
      </c>
      <c r="D38" s="261"/>
      <c r="E38" s="261"/>
      <c r="F38" s="261"/>
      <c r="G38" s="261"/>
      <c r="H38" s="261"/>
      <c r="I38" s="261"/>
      <c r="J38" s="261"/>
      <c r="K38" s="261"/>
      <c r="L38" s="261"/>
      <c r="M38" s="261"/>
      <c r="N38" s="261"/>
      <c r="O38" s="261"/>
      <c r="P38" s="261"/>
      <c r="Q38" s="261"/>
      <c r="S38" s="4" t="s">
        <v>45</v>
      </c>
      <c r="T38" s="254">
        <f>SUM(T33:W37)</f>
        <v>0</v>
      </c>
      <c r="U38" s="254"/>
      <c r="V38" s="254"/>
      <c r="W38" s="254"/>
      <c r="X38" s="254"/>
    </row>
    <row r="39" spans="2:26" s="4" customFormat="1" ht="17.25">
      <c r="B39" s="94"/>
      <c r="D39" s="107"/>
      <c r="E39" s="107"/>
      <c r="F39" s="107"/>
      <c r="G39" s="107"/>
      <c r="H39" s="107"/>
      <c r="I39" s="268" t="str">
        <f>IF(チーム登録!C27="","",チーム登録!C27)</f>
        <v/>
      </c>
      <c r="J39" s="268"/>
      <c r="K39" s="268"/>
      <c r="L39" s="268"/>
      <c r="M39" s="268"/>
      <c r="N39" s="267" t="str">
        <f>IF(チーム登録!C28="","","に"&amp;チーム登録!C28&amp;"より振込済み")</f>
        <v/>
      </c>
      <c r="O39" s="267"/>
      <c r="P39" s="267"/>
      <c r="Q39" s="267"/>
      <c r="R39" s="267"/>
      <c r="S39" s="267"/>
      <c r="T39" s="267"/>
      <c r="U39" s="267"/>
      <c r="V39" s="267"/>
      <c r="W39" s="267"/>
      <c r="X39" s="267"/>
    </row>
    <row r="45" spans="2:26" ht="21.75">
      <c r="E45" s="3" ph="1"/>
    </row>
    <row r="61" spans="5:5" ht="21.75">
      <c r="E61" s="3" ph="1"/>
    </row>
    <row r="66" spans="5:5" ht="21.75">
      <c r="E66" s="3" ph="1"/>
    </row>
    <row r="82" spans="5:5" ht="21.75">
      <c r="E82" s="3" ph="1"/>
    </row>
  </sheetData>
  <sheetProtection algorithmName="SHA-512" hashValue="ZabzPPi/anIy9iAFf4SbSrh8iXLKR8jXJ/LX9AKGEUaqqbcWIBBYUlK0YlWVHtCx2gYKqTsyQ5uq5LHsVkTzxw==" saltValue="D73QT463GHyXVx5bIqQH4A==" spinCount="100000" sheet="1" selectLockedCells="1"/>
  <dataConsolidate/>
  <mergeCells count="77">
    <mergeCell ref="B1:R1"/>
    <mergeCell ref="N39:X39"/>
    <mergeCell ref="I39:M39"/>
    <mergeCell ref="T1:W1"/>
    <mergeCell ref="C3:I3"/>
    <mergeCell ref="Q6:V6"/>
    <mergeCell ref="C8:W8"/>
    <mergeCell ref="C10:K10"/>
    <mergeCell ref="L6:P6"/>
    <mergeCell ref="C11:K11"/>
    <mergeCell ref="D13:H13"/>
    <mergeCell ref="D14:W14"/>
    <mergeCell ref="D15:W15"/>
    <mergeCell ref="L11:R11"/>
    <mergeCell ref="E26:F26"/>
    <mergeCell ref="S26:T26"/>
    <mergeCell ref="C28:G28"/>
    <mergeCell ref="H28:I28"/>
    <mergeCell ref="C29:G29"/>
    <mergeCell ref="K33:M33"/>
    <mergeCell ref="C30:G30"/>
    <mergeCell ref="L28:P28"/>
    <mergeCell ref="L29:P29"/>
    <mergeCell ref="L30:P30"/>
    <mergeCell ref="L31:P31"/>
    <mergeCell ref="H29:I29"/>
    <mergeCell ref="H30:I30"/>
    <mergeCell ref="O33:P33"/>
    <mergeCell ref="C26:D26"/>
    <mergeCell ref="K24:P24"/>
    <mergeCell ref="Q24:R24"/>
    <mergeCell ref="Q25:R25"/>
    <mergeCell ref="Q26:R26"/>
    <mergeCell ref="C34:J34"/>
    <mergeCell ref="K34:M34"/>
    <mergeCell ref="O34:P34"/>
    <mergeCell ref="C33:J33"/>
    <mergeCell ref="C35:J35"/>
    <mergeCell ref="C36:J36"/>
    <mergeCell ref="C38:Q38"/>
    <mergeCell ref="K36:M36"/>
    <mergeCell ref="O36:P36"/>
    <mergeCell ref="K35:M35"/>
    <mergeCell ref="O35:P35"/>
    <mergeCell ref="C37:J37"/>
    <mergeCell ref="K37:M37"/>
    <mergeCell ref="O37:P37"/>
    <mergeCell ref="C18:W18"/>
    <mergeCell ref="U24:V24"/>
    <mergeCell ref="U25:V25"/>
    <mergeCell ref="C24:D24"/>
    <mergeCell ref="C25:D25"/>
    <mergeCell ref="E24:F24"/>
    <mergeCell ref="S24:T24"/>
    <mergeCell ref="E25:F25"/>
    <mergeCell ref="S25:T25"/>
    <mergeCell ref="D20:N20"/>
    <mergeCell ref="D21:N21"/>
    <mergeCell ref="O20:P20"/>
    <mergeCell ref="O21:P21"/>
    <mergeCell ref="Q20:U20"/>
    <mergeCell ref="U26:V26"/>
    <mergeCell ref="T36:X36"/>
    <mergeCell ref="T37:X37"/>
    <mergeCell ref="T38:X38"/>
    <mergeCell ref="Q5:V5"/>
    <mergeCell ref="T34:X34"/>
    <mergeCell ref="T35:X35"/>
    <mergeCell ref="Q31:R31"/>
    <mergeCell ref="Q28:R28"/>
    <mergeCell ref="Q29:R29"/>
    <mergeCell ref="Q30:R30"/>
    <mergeCell ref="T33:X33"/>
    <mergeCell ref="Q21:U21"/>
    <mergeCell ref="C22:V22"/>
    <mergeCell ref="C16:K16"/>
    <mergeCell ref="C17:K17"/>
  </mergeCells>
  <phoneticPr fontId="2"/>
  <dataValidations count="1">
    <dataValidation type="textLength" imeMode="off" allowBlank="1" showInputMessage="1" showErrorMessage="1" errorTitle="入力確認" error="半角8文字以内で入力して下さい。" promptTitle="日本SC協会登録番号" prompt="日本SC協会登録番号を入力して下さい。" sqref="C3:I4" xr:uid="{00000000-0002-0000-0300-000000000000}">
      <formula1>0</formula1>
      <formula2>8</formula2>
    </dataValidation>
  </dataValidations>
  <printOptions horizontalCentered="1"/>
  <pageMargins left="0.39370078740157483" right="0.39370078740157483" top="0.78740157480314965" bottom="0.59055118110236227" header="0.51181102362204722" footer="0.51181102362204722"/>
  <pageSetup paperSize="9" orientation="portrait" blackAndWhite="1" horizontalDpi="4294967292"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B2" sqref="B2"/>
    </sheetView>
  </sheetViews>
  <sheetFormatPr defaultColWidth="8.85546875" defaultRowHeight="12"/>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c r="A1" t="s">
        <v>88</v>
      </c>
      <c r="B1" t="s">
        <v>89</v>
      </c>
      <c r="C1" t="s">
        <v>90</v>
      </c>
    </row>
    <row r="2" spans="1:3">
      <c r="A2" t="str">
        <f>チーム登録!B1</f>
        <v>第８回岐阜県社会人選手権水泳競技大会</v>
      </c>
      <c r="B2" s="27">
        <v>42345</v>
      </c>
      <c r="C2" t="s">
        <v>138</v>
      </c>
    </row>
  </sheetData>
  <phoneticPr fontId="2"/>
  <pageMargins left="0.75" right="0.75" top="1" bottom="1" header="0.51200000000000001" footer="0.51200000000000001"/>
  <pageSetup paperSize="9" orientation="portrait" horizontalDpi="0" verticalDpi="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8"/>
  <sheetViews>
    <sheetView zoomScaleNormal="100" workbookViewId="0">
      <selection activeCell="F13" sqref="F13:AC14"/>
    </sheetView>
  </sheetViews>
  <sheetFormatPr defaultColWidth="9" defaultRowHeight="13.5"/>
  <cols>
    <col min="1" max="1" width="5.7109375" style="113" customWidth="1"/>
    <col min="2" max="29" width="3.28515625" style="113" customWidth="1"/>
    <col min="30" max="30" width="5.7109375" style="113" customWidth="1"/>
    <col min="31" max="16384" width="9" style="113"/>
  </cols>
  <sheetData>
    <row r="1" spans="1:30" ht="22.5" customHeight="1">
      <c r="A1" s="285" t="s">
        <v>215</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row>
    <row r="2" spans="1:30" ht="3.75"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row>
    <row r="3" spans="1:30" ht="15" customHeight="1">
      <c r="A3" s="115" t="s">
        <v>216</v>
      </c>
    </row>
    <row r="4" spans="1:30" ht="15" customHeight="1">
      <c r="A4" s="115" t="s">
        <v>217</v>
      </c>
    </row>
    <row r="5" spans="1:30" ht="15" customHeight="1">
      <c r="A5" s="115" t="s">
        <v>218</v>
      </c>
    </row>
    <row r="6" spans="1:30" ht="15" customHeight="1">
      <c r="A6" s="115" t="s">
        <v>219</v>
      </c>
    </row>
    <row r="7" spans="1:30" ht="15" customHeight="1">
      <c r="A7" s="115" t="s">
        <v>220</v>
      </c>
    </row>
    <row r="8" spans="1:30" ht="15" customHeight="1">
      <c r="A8" s="115" t="s">
        <v>221</v>
      </c>
    </row>
    <row r="9" spans="1:30" ht="15" customHeight="1">
      <c r="A9" s="115" t="s">
        <v>222</v>
      </c>
    </row>
    <row r="10" spans="1:30" ht="15" customHeight="1">
      <c r="A10" s="115" t="s">
        <v>237</v>
      </c>
    </row>
    <row r="11" spans="1:30" ht="18.75" customHeight="1">
      <c r="AD11" s="116" t="s">
        <v>223</v>
      </c>
    </row>
    <row r="12" spans="1:30" ht="20.45" customHeight="1">
      <c r="A12" s="117" t="s">
        <v>264</v>
      </c>
    </row>
    <row r="13" spans="1:30" ht="20.45" customHeight="1">
      <c r="A13" s="117"/>
      <c r="B13" s="279" t="s">
        <v>225</v>
      </c>
      <c r="C13" s="279"/>
      <c r="D13" s="279"/>
      <c r="E13" s="279"/>
      <c r="F13" s="280" t="str">
        <f>IF(チーム登録!C7="","",チーム登録!C7)</f>
        <v/>
      </c>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row>
    <row r="14" spans="1:30" ht="20.45" customHeight="1">
      <c r="A14" s="117"/>
      <c r="B14" s="279"/>
      <c r="C14" s="279"/>
      <c r="D14" s="279"/>
      <c r="E14" s="279"/>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row>
    <row r="15" spans="1:30" ht="18" customHeight="1">
      <c r="B15" s="279">
        <v>1</v>
      </c>
      <c r="C15" s="118" t="s">
        <v>224</v>
      </c>
      <c r="D15" s="119"/>
      <c r="E15" s="119"/>
      <c r="F15" s="119"/>
      <c r="G15" s="119"/>
      <c r="H15" s="119"/>
      <c r="I15" s="119"/>
      <c r="J15" s="119"/>
      <c r="K15" s="119"/>
      <c r="L15" s="119"/>
      <c r="M15" s="119"/>
      <c r="N15" s="281"/>
      <c r="O15" s="282"/>
      <c r="P15" s="279">
        <v>16</v>
      </c>
      <c r="Q15" s="118" t="s">
        <v>224</v>
      </c>
      <c r="R15" s="119"/>
      <c r="S15" s="119"/>
      <c r="T15" s="119"/>
      <c r="U15" s="119"/>
      <c r="V15" s="119"/>
      <c r="W15" s="119"/>
      <c r="X15" s="119"/>
      <c r="Y15" s="119"/>
      <c r="Z15" s="119"/>
      <c r="AA15" s="119"/>
      <c r="AB15" s="281"/>
      <c r="AC15" s="282"/>
    </row>
    <row r="16" spans="1:30" ht="18" customHeight="1">
      <c r="B16" s="279"/>
      <c r="C16" s="120"/>
      <c r="D16" s="121"/>
      <c r="E16" s="121"/>
      <c r="F16" s="121"/>
      <c r="G16" s="121"/>
      <c r="H16" s="121"/>
      <c r="I16" s="121"/>
      <c r="J16" s="121"/>
      <c r="K16" s="121"/>
      <c r="L16" s="121"/>
      <c r="M16" s="121"/>
      <c r="N16" s="283"/>
      <c r="O16" s="284"/>
      <c r="P16" s="279"/>
      <c r="Q16" s="120"/>
      <c r="R16" s="121"/>
      <c r="S16" s="121"/>
      <c r="T16" s="121"/>
      <c r="U16" s="121"/>
      <c r="V16" s="121"/>
      <c r="W16" s="121"/>
      <c r="X16" s="121"/>
      <c r="Y16" s="121"/>
      <c r="Z16" s="121"/>
      <c r="AA16" s="121"/>
      <c r="AB16" s="283"/>
      <c r="AC16" s="284"/>
    </row>
    <row r="17" spans="2:29" ht="18" customHeight="1">
      <c r="B17" s="279">
        <v>2</v>
      </c>
      <c r="C17" s="118" t="s">
        <v>224</v>
      </c>
      <c r="D17" s="119"/>
      <c r="E17" s="119"/>
      <c r="F17" s="119"/>
      <c r="G17" s="119"/>
      <c r="H17" s="119"/>
      <c r="I17" s="119"/>
      <c r="J17" s="119"/>
      <c r="K17" s="119"/>
      <c r="L17" s="119"/>
      <c r="M17" s="119"/>
      <c r="N17" s="281"/>
      <c r="O17" s="282"/>
      <c r="P17" s="279">
        <v>17</v>
      </c>
      <c r="Q17" s="118" t="s">
        <v>224</v>
      </c>
      <c r="R17" s="119"/>
      <c r="S17" s="119"/>
      <c r="T17" s="119"/>
      <c r="U17" s="119"/>
      <c r="V17" s="119"/>
      <c r="W17" s="119"/>
      <c r="X17" s="119"/>
      <c r="Y17" s="119"/>
      <c r="Z17" s="119"/>
      <c r="AA17" s="119"/>
      <c r="AB17" s="281"/>
      <c r="AC17" s="282"/>
    </row>
    <row r="18" spans="2:29" ht="18" customHeight="1">
      <c r="B18" s="279"/>
      <c r="C18" s="120"/>
      <c r="D18" s="121"/>
      <c r="E18" s="121"/>
      <c r="F18" s="121"/>
      <c r="G18" s="121"/>
      <c r="H18" s="121"/>
      <c r="I18" s="121"/>
      <c r="J18" s="121"/>
      <c r="K18" s="121"/>
      <c r="L18" s="121"/>
      <c r="M18" s="121"/>
      <c r="N18" s="283"/>
      <c r="O18" s="284"/>
      <c r="P18" s="279"/>
      <c r="Q18" s="120"/>
      <c r="R18" s="121"/>
      <c r="S18" s="121"/>
      <c r="T18" s="121"/>
      <c r="U18" s="121"/>
      <c r="V18" s="121"/>
      <c r="W18" s="121"/>
      <c r="X18" s="121"/>
      <c r="Y18" s="121"/>
      <c r="Z18" s="121"/>
      <c r="AA18" s="121"/>
      <c r="AB18" s="283"/>
      <c r="AC18" s="284"/>
    </row>
    <row r="19" spans="2:29" ht="18" customHeight="1">
      <c r="B19" s="279">
        <v>3</v>
      </c>
      <c r="C19" s="118" t="s">
        <v>224</v>
      </c>
      <c r="D19" s="119"/>
      <c r="E19" s="119"/>
      <c r="F19" s="119"/>
      <c r="G19" s="119"/>
      <c r="H19" s="119"/>
      <c r="I19" s="119"/>
      <c r="J19" s="119"/>
      <c r="K19" s="119"/>
      <c r="L19" s="119"/>
      <c r="M19" s="119"/>
      <c r="N19" s="281"/>
      <c r="O19" s="282"/>
      <c r="P19" s="279">
        <v>18</v>
      </c>
      <c r="Q19" s="118" t="s">
        <v>224</v>
      </c>
      <c r="R19" s="119"/>
      <c r="S19" s="119"/>
      <c r="T19" s="119"/>
      <c r="U19" s="119"/>
      <c r="V19" s="119"/>
      <c r="W19" s="119"/>
      <c r="X19" s="119"/>
      <c r="Y19" s="119"/>
      <c r="Z19" s="119"/>
      <c r="AA19" s="119"/>
      <c r="AB19" s="281"/>
      <c r="AC19" s="282"/>
    </row>
    <row r="20" spans="2:29" ht="18" customHeight="1">
      <c r="B20" s="279"/>
      <c r="C20" s="120"/>
      <c r="D20" s="121"/>
      <c r="E20" s="121"/>
      <c r="F20" s="121"/>
      <c r="G20" s="121"/>
      <c r="H20" s="121"/>
      <c r="I20" s="121"/>
      <c r="J20" s="121"/>
      <c r="K20" s="121"/>
      <c r="L20" s="121"/>
      <c r="M20" s="121"/>
      <c r="N20" s="283"/>
      <c r="O20" s="284"/>
      <c r="P20" s="279"/>
      <c r="Q20" s="120"/>
      <c r="R20" s="121"/>
      <c r="S20" s="121"/>
      <c r="T20" s="121"/>
      <c r="U20" s="121"/>
      <c r="V20" s="121"/>
      <c r="W20" s="121"/>
      <c r="X20" s="121"/>
      <c r="Y20" s="121"/>
      <c r="Z20" s="121"/>
      <c r="AA20" s="121"/>
      <c r="AB20" s="283"/>
      <c r="AC20" s="284"/>
    </row>
    <row r="21" spans="2:29" ht="18" customHeight="1">
      <c r="B21" s="279">
        <v>4</v>
      </c>
      <c r="C21" s="118" t="s">
        <v>224</v>
      </c>
      <c r="D21" s="119"/>
      <c r="E21" s="119"/>
      <c r="F21" s="119"/>
      <c r="G21" s="119"/>
      <c r="H21" s="119"/>
      <c r="I21" s="119"/>
      <c r="J21" s="119"/>
      <c r="K21" s="119"/>
      <c r="L21" s="119"/>
      <c r="M21" s="119"/>
      <c r="N21" s="281"/>
      <c r="O21" s="282"/>
      <c r="P21" s="279">
        <v>19</v>
      </c>
      <c r="Q21" s="118" t="s">
        <v>224</v>
      </c>
      <c r="R21" s="119"/>
      <c r="S21" s="119"/>
      <c r="T21" s="119"/>
      <c r="U21" s="119"/>
      <c r="V21" s="119"/>
      <c r="W21" s="119"/>
      <c r="X21" s="119"/>
      <c r="Y21" s="119"/>
      <c r="Z21" s="119"/>
      <c r="AA21" s="119"/>
      <c r="AB21" s="281"/>
      <c r="AC21" s="282"/>
    </row>
    <row r="22" spans="2:29" ht="18" customHeight="1">
      <c r="B22" s="279"/>
      <c r="C22" s="120"/>
      <c r="D22" s="121"/>
      <c r="E22" s="121"/>
      <c r="F22" s="121"/>
      <c r="G22" s="121"/>
      <c r="H22" s="121"/>
      <c r="I22" s="121"/>
      <c r="J22" s="121"/>
      <c r="K22" s="121"/>
      <c r="L22" s="121"/>
      <c r="M22" s="121"/>
      <c r="N22" s="283"/>
      <c r="O22" s="284"/>
      <c r="P22" s="279"/>
      <c r="Q22" s="120"/>
      <c r="R22" s="121"/>
      <c r="S22" s="121"/>
      <c r="T22" s="121"/>
      <c r="U22" s="121"/>
      <c r="V22" s="121"/>
      <c r="W22" s="121"/>
      <c r="X22" s="121"/>
      <c r="Y22" s="121"/>
      <c r="Z22" s="121"/>
      <c r="AA22" s="121"/>
      <c r="AB22" s="283"/>
      <c r="AC22" s="284"/>
    </row>
    <row r="23" spans="2:29" ht="18" customHeight="1">
      <c r="B23" s="279">
        <v>5</v>
      </c>
      <c r="C23" s="118" t="s">
        <v>224</v>
      </c>
      <c r="D23" s="119"/>
      <c r="E23" s="119"/>
      <c r="F23" s="119"/>
      <c r="G23" s="119"/>
      <c r="H23" s="119"/>
      <c r="I23" s="119"/>
      <c r="J23" s="119"/>
      <c r="K23" s="119"/>
      <c r="L23" s="119"/>
      <c r="M23" s="119"/>
      <c r="N23" s="281"/>
      <c r="O23" s="282"/>
      <c r="P23" s="279">
        <v>20</v>
      </c>
      <c r="Q23" s="118" t="s">
        <v>224</v>
      </c>
      <c r="R23" s="119"/>
      <c r="S23" s="119"/>
      <c r="T23" s="119"/>
      <c r="U23" s="119"/>
      <c r="V23" s="119"/>
      <c r="W23" s="119"/>
      <c r="X23" s="119"/>
      <c r="Y23" s="119"/>
      <c r="Z23" s="119"/>
      <c r="AA23" s="119"/>
      <c r="AB23" s="281"/>
      <c r="AC23" s="282"/>
    </row>
    <row r="24" spans="2:29" ht="18" customHeight="1">
      <c r="B24" s="279"/>
      <c r="C24" s="120"/>
      <c r="D24" s="121"/>
      <c r="E24" s="121"/>
      <c r="F24" s="121"/>
      <c r="G24" s="121"/>
      <c r="H24" s="121"/>
      <c r="I24" s="121"/>
      <c r="J24" s="121"/>
      <c r="K24" s="121"/>
      <c r="L24" s="121"/>
      <c r="M24" s="121"/>
      <c r="N24" s="283"/>
      <c r="O24" s="284"/>
      <c r="P24" s="279"/>
      <c r="Q24" s="120"/>
      <c r="R24" s="121"/>
      <c r="S24" s="121"/>
      <c r="T24" s="121"/>
      <c r="U24" s="121"/>
      <c r="V24" s="121"/>
      <c r="W24" s="121"/>
      <c r="X24" s="121"/>
      <c r="Y24" s="121"/>
      <c r="Z24" s="121"/>
      <c r="AA24" s="121"/>
      <c r="AB24" s="283"/>
      <c r="AC24" s="284"/>
    </row>
    <row r="25" spans="2:29" ht="18" customHeight="1">
      <c r="B25" s="279">
        <v>6</v>
      </c>
      <c r="C25" s="118" t="s">
        <v>224</v>
      </c>
      <c r="D25" s="119"/>
      <c r="E25" s="119"/>
      <c r="F25" s="119"/>
      <c r="G25" s="119"/>
      <c r="H25" s="119"/>
      <c r="I25" s="119"/>
      <c r="J25" s="119"/>
      <c r="K25" s="119"/>
      <c r="L25" s="119"/>
      <c r="M25" s="119"/>
      <c r="N25" s="281"/>
      <c r="O25" s="282"/>
      <c r="P25" s="279">
        <v>21</v>
      </c>
      <c r="Q25" s="118" t="s">
        <v>224</v>
      </c>
      <c r="R25" s="119"/>
      <c r="S25" s="119"/>
      <c r="T25" s="119"/>
      <c r="U25" s="119"/>
      <c r="V25" s="119"/>
      <c r="W25" s="119"/>
      <c r="X25" s="119"/>
      <c r="Y25" s="119"/>
      <c r="Z25" s="119"/>
      <c r="AA25" s="119"/>
      <c r="AB25" s="281"/>
      <c r="AC25" s="282"/>
    </row>
    <row r="26" spans="2:29" ht="18" customHeight="1">
      <c r="B26" s="279"/>
      <c r="C26" s="120"/>
      <c r="D26" s="121"/>
      <c r="E26" s="121"/>
      <c r="F26" s="121"/>
      <c r="G26" s="121"/>
      <c r="H26" s="121"/>
      <c r="I26" s="121"/>
      <c r="J26" s="121"/>
      <c r="K26" s="121"/>
      <c r="L26" s="121"/>
      <c r="M26" s="121"/>
      <c r="N26" s="283"/>
      <c r="O26" s="284"/>
      <c r="P26" s="279"/>
      <c r="Q26" s="120"/>
      <c r="R26" s="121"/>
      <c r="S26" s="121"/>
      <c r="T26" s="121"/>
      <c r="U26" s="121"/>
      <c r="V26" s="121"/>
      <c r="W26" s="121"/>
      <c r="X26" s="121"/>
      <c r="Y26" s="121"/>
      <c r="Z26" s="121"/>
      <c r="AA26" s="121"/>
      <c r="AB26" s="283"/>
      <c r="AC26" s="284"/>
    </row>
    <row r="27" spans="2:29" ht="18" customHeight="1">
      <c r="B27" s="279">
        <v>7</v>
      </c>
      <c r="C27" s="118" t="s">
        <v>224</v>
      </c>
      <c r="D27" s="119"/>
      <c r="E27" s="119"/>
      <c r="F27" s="119"/>
      <c r="G27" s="119"/>
      <c r="H27" s="119"/>
      <c r="I27" s="119"/>
      <c r="J27" s="119"/>
      <c r="K27" s="119"/>
      <c r="L27" s="119"/>
      <c r="M27" s="119"/>
      <c r="N27" s="281"/>
      <c r="O27" s="282"/>
      <c r="P27" s="279">
        <v>22</v>
      </c>
      <c r="Q27" s="118" t="s">
        <v>224</v>
      </c>
      <c r="R27" s="119"/>
      <c r="S27" s="119"/>
      <c r="T27" s="119"/>
      <c r="U27" s="119"/>
      <c r="V27" s="119"/>
      <c r="W27" s="119"/>
      <c r="X27" s="119"/>
      <c r="Y27" s="119"/>
      <c r="Z27" s="119"/>
      <c r="AA27" s="119"/>
      <c r="AB27" s="281"/>
      <c r="AC27" s="282"/>
    </row>
    <row r="28" spans="2:29" ht="18" customHeight="1">
      <c r="B28" s="279"/>
      <c r="C28" s="120"/>
      <c r="D28" s="121"/>
      <c r="E28" s="121"/>
      <c r="F28" s="121"/>
      <c r="G28" s="121"/>
      <c r="H28" s="121"/>
      <c r="I28" s="121"/>
      <c r="J28" s="121"/>
      <c r="K28" s="121"/>
      <c r="L28" s="121"/>
      <c r="M28" s="121"/>
      <c r="N28" s="283"/>
      <c r="O28" s="284"/>
      <c r="P28" s="279"/>
      <c r="Q28" s="120"/>
      <c r="R28" s="121"/>
      <c r="S28" s="121"/>
      <c r="T28" s="121"/>
      <c r="U28" s="121"/>
      <c r="V28" s="121"/>
      <c r="W28" s="121"/>
      <c r="X28" s="121"/>
      <c r="Y28" s="121"/>
      <c r="Z28" s="121"/>
      <c r="AA28" s="121"/>
      <c r="AB28" s="283"/>
      <c r="AC28" s="284"/>
    </row>
    <row r="29" spans="2:29" ht="18" customHeight="1">
      <c r="B29" s="279">
        <v>8</v>
      </c>
      <c r="C29" s="118" t="s">
        <v>224</v>
      </c>
      <c r="D29" s="119"/>
      <c r="E29" s="119"/>
      <c r="F29" s="119"/>
      <c r="G29" s="119"/>
      <c r="H29" s="119"/>
      <c r="I29" s="119"/>
      <c r="J29" s="119"/>
      <c r="K29" s="119"/>
      <c r="L29" s="119"/>
      <c r="M29" s="119"/>
      <c r="N29" s="281"/>
      <c r="O29" s="282"/>
      <c r="P29" s="279">
        <v>23</v>
      </c>
      <c r="Q29" s="118" t="s">
        <v>224</v>
      </c>
      <c r="R29" s="119"/>
      <c r="S29" s="119"/>
      <c r="T29" s="119"/>
      <c r="U29" s="119"/>
      <c r="V29" s="119"/>
      <c r="W29" s="119"/>
      <c r="X29" s="119"/>
      <c r="Y29" s="119"/>
      <c r="Z29" s="119"/>
      <c r="AA29" s="119"/>
      <c r="AB29" s="281"/>
      <c r="AC29" s="282"/>
    </row>
    <row r="30" spans="2:29" ht="18" customHeight="1">
      <c r="B30" s="279"/>
      <c r="C30" s="120"/>
      <c r="D30" s="121"/>
      <c r="E30" s="121"/>
      <c r="F30" s="121"/>
      <c r="G30" s="121"/>
      <c r="H30" s="121"/>
      <c r="I30" s="121"/>
      <c r="J30" s="121"/>
      <c r="K30" s="121"/>
      <c r="L30" s="121"/>
      <c r="M30" s="121"/>
      <c r="N30" s="283"/>
      <c r="O30" s="284"/>
      <c r="P30" s="279"/>
      <c r="Q30" s="120"/>
      <c r="R30" s="121"/>
      <c r="S30" s="121"/>
      <c r="T30" s="121"/>
      <c r="U30" s="121"/>
      <c r="V30" s="121"/>
      <c r="W30" s="121"/>
      <c r="X30" s="121"/>
      <c r="Y30" s="121"/>
      <c r="Z30" s="121"/>
      <c r="AA30" s="121"/>
      <c r="AB30" s="283"/>
      <c r="AC30" s="284"/>
    </row>
    <row r="31" spans="2:29" ht="18" customHeight="1">
      <c r="B31" s="279">
        <v>9</v>
      </c>
      <c r="C31" s="118" t="s">
        <v>224</v>
      </c>
      <c r="D31" s="119"/>
      <c r="E31" s="119"/>
      <c r="F31" s="119"/>
      <c r="G31" s="119"/>
      <c r="H31" s="119"/>
      <c r="I31" s="119"/>
      <c r="J31" s="119"/>
      <c r="K31" s="119"/>
      <c r="L31" s="119"/>
      <c r="M31" s="119"/>
      <c r="N31" s="281"/>
      <c r="O31" s="282"/>
      <c r="P31" s="279">
        <v>24</v>
      </c>
      <c r="Q31" s="118" t="s">
        <v>224</v>
      </c>
      <c r="R31" s="119"/>
      <c r="S31" s="119"/>
      <c r="T31" s="119"/>
      <c r="U31" s="119"/>
      <c r="V31" s="119"/>
      <c r="W31" s="119"/>
      <c r="X31" s="119"/>
      <c r="Y31" s="119"/>
      <c r="Z31" s="119"/>
      <c r="AA31" s="119"/>
      <c r="AB31" s="281"/>
      <c r="AC31" s="282"/>
    </row>
    <row r="32" spans="2:29" ht="18" customHeight="1">
      <c r="B32" s="279"/>
      <c r="C32" s="120"/>
      <c r="D32" s="121"/>
      <c r="E32" s="121"/>
      <c r="F32" s="121"/>
      <c r="G32" s="121"/>
      <c r="H32" s="121"/>
      <c r="I32" s="121"/>
      <c r="J32" s="121"/>
      <c r="K32" s="121"/>
      <c r="L32" s="121"/>
      <c r="M32" s="121"/>
      <c r="N32" s="283"/>
      <c r="O32" s="284"/>
      <c r="P32" s="279"/>
      <c r="Q32" s="120"/>
      <c r="R32" s="121"/>
      <c r="S32" s="121"/>
      <c r="T32" s="121"/>
      <c r="U32" s="121"/>
      <c r="V32" s="121"/>
      <c r="W32" s="121"/>
      <c r="X32" s="121"/>
      <c r="Y32" s="121"/>
      <c r="Z32" s="121"/>
      <c r="AA32" s="121"/>
      <c r="AB32" s="283"/>
      <c r="AC32" s="284"/>
    </row>
    <row r="33" spans="2:29" ht="18" customHeight="1">
      <c r="B33" s="279">
        <v>10</v>
      </c>
      <c r="C33" s="118" t="s">
        <v>224</v>
      </c>
      <c r="D33" s="119"/>
      <c r="E33" s="119"/>
      <c r="F33" s="119"/>
      <c r="G33" s="119"/>
      <c r="H33" s="119"/>
      <c r="I33" s="119"/>
      <c r="J33" s="119"/>
      <c r="K33" s="119"/>
      <c r="L33" s="119"/>
      <c r="M33" s="119"/>
      <c r="N33" s="281"/>
      <c r="O33" s="282"/>
      <c r="P33" s="279">
        <v>25</v>
      </c>
      <c r="Q33" s="118" t="s">
        <v>224</v>
      </c>
      <c r="R33" s="119"/>
      <c r="S33" s="119"/>
      <c r="T33" s="119"/>
      <c r="U33" s="119"/>
      <c r="V33" s="119"/>
      <c r="W33" s="119"/>
      <c r="X33" s="119"/>
      <c r="Y33" s="119"/>
      <c r="Z33" s="119"/>
      <c r="AA33" s="119"/>
      <c r="AB33" s="281"/>
      <c r="AC33" s="282"/>
    </row>
    <row r="34" spans="2:29" ht="18" customHeight="1">
      <c r="B34" s="279"/>
      <c r="C34" s="120"/>
      <c r="D34" s="121"/>
      <c r="E34" s="121"/>
      <c r="F34" s="121"/>
      <c r="G34" s="121"/>
      <c r="H34" s="121"/>
      <c r="I34" s="121"/>
      <c r="J34" s="121"/>
      <c r="K34" s="121"/>
      <c r="L34" s="121"/>
      <c r="M34" s="121"/>
      <c r="N34" s="283"/>
      <c r="O34" s="284"/>
      <c r="P34" s="279"/>
      <c r="Q34" s="120"/>
      <c r="R34" s="121"/>
      <c r="S34" s="121"/>
      <c r="T34" s="121"/>
      <c r="U34" s="121"/>
      <c r="V34" s="121"/>
      <c r="W34" s="121"/>
      <c r="X34" s="121"/>
      <c r="Y34" s="121"/>
      <c r="Z34" s="121"/>
      <c r="AA34" s="121"/>
      <c r="AB34" s="283"/>
      <c r="AC34" s="284"/>
    </row>
    <row r="35" spans="2:29" ht="18" customHeight="1">
      <c r="B35" s="279">
        <v>11</v>
      </c>
      <c r="C35" s="118" t="s">
        <v>224</v>
      </c>
      <c r="D35" s="119"/>
      <c r="E35" s="119"/>
      <c r="F35" s="119"/>
      <c r="G35" s="119"/>
      <c r="H35" s="119"/>
      <c r="I35" s="119"/>
      <c r="J35" s="119"/>
      <c r="K35" s="119"/>
      <c r="L35" s="119"/>
      <c r="M35" s="119"/>
      <c r="N35" s="281"/>
      <c r="O35" s="282"/>
      <c r="P35" s="279">
        <v>26</v>
      </c>
      <c r="Q35" s="118" t="s">
        <v>224</v>
      </c>
      <c r="R35" s="119"/>
      <c r="S35" s="119"/>
      <c r="T35" s="119"/>
      <c r="U35" s="119"/>
      <c r="V35" s="119"/>
      <c r="W35" s="119"/>
      <c r="X35" s="119"/>
      <c r="Y35" s="119"/>
      <c r="Z35" s="119"/>
      <c r="AA35" s="119"/>
      <c r="AB35" s="281"/>
      <c r="AC35" s="282"/>
    </row>
    <row r="36" spans="2:29" ht="18" customHeight="1">
      <c r="B36" s="279"/>
      <c r="C36" s="120"/>
      <c r="D36" s="121"/>
      <c r="E36" s="121"/>
      <c r="F36" s="121"/>
      <c r="G36" s="121"/>
      <c r="H36" s="121"/>
      <c r="I36" s="121"/>
      <c r="J36" s="121"/>
      <c r="K36" s="121"/>
      <c r="L36" s="121"/>
      <c r="M36" s="121"/>
      <c r="N36" s="283"/>
      <c r="O36" s="284"/>
      <c r="P36" s="279"/>
      <c r="Q36" s="120"/>
      <c r="R36" s="121"/>
      <c r="S36" s="121"/>
      <c r="T36" s="121"/>
      <c r="U36" s="121"/>
      <c r="V36" s="121"/>
      <c r="W36" s="121"/>
      <c r="X36" s="121"/>
      <c r="Y36" s="121"/>
      <c r="Z36" s="121"/>
      <c r="AA36" s="121"/>
      <c r="AB36" s="283"/>
      <c r="AC36" s="284"/>
    </row>
    <row r="37" spans="2:29" ht="18" customHeight="1">
      <c r="B37" s="279">
        <v>12</v>
      </c>
      <c r="C37" s="118" t="s">
        <v>224</v>
      </c>
      <c r="D37" s="119"/>
      <c r="E37" s="119"/>
      <c r="F37" s="119"/>
      <c r="G37" s="119"/>
      <c r="H37" s="119"/>
      <c r="I37" s="119"/>
      <c r="J37" s="119"/>
      <c r="K37" s="119"/>
      <c r="L37" s="119"/>
      <c r="M37" s="119"/>
      <c r="N37" s="281"/>
      <c r="O37" s="282"/>
      <c r="P37" s="279">
        <v>27</v>
      </c>
      <c r="Q37" s="118" t="s">
        <v>224</v>
      </c>
      <c r="R37" s="119"/>
      <c r="S37" s="119"/>
      <c r="T37" s="119"/>
      <c r="U37" s="119"/>
      <c r="V37" s="119"/>
      <c r="W37" s="119"/>
      <c r="X37" s="119"/>
      <c r="Y37" s="119"/>
      <c r="Z37" s="119"/>
      <c r="AA37" s="119"/>
      <c r="AB37" s="281"/>
      <c r="AC37" s="282"/>
    </row>
    <row r="38" spans="2:29" ht="18" customHeight="1">
      <c r="B38" s="279"/>
      <c r="C38" s="120"/>
      <c r="D38" s="121"/>
      <c r="E38" s="121"/>
      <c r="F38" s="121"/>
      <c r="G38" s="121"/>
      <c r="H38" s="121"/>
      <c r="I38" s="121"/>
      <c r="J38" s="121"/>
      <c r="K38" s="121"/>
      <c r="L38" s="121"/>
      <c r="M38" s="121"/>
      <c r="N38" s="283"/>
      <c r="O38" s="284"/>
      <c r="P38" s="279"/>
      <c r="Q38" s="120"/>
      <c r="R38" s="121"/>
      <c r="S38" s="121"/>
      <c r="T38" s="121"/>
      <c r="U38" s="121"/>
      <c r="V38" s="121"/>
      <c r="W38" s="121"/>
      <c r="X38" s="121"/>
      <c r="Y38" s="121"/>
      <c r="Z38" s="121"/>
      <c r="AA38" s="121"/>
      <c r="AB38" s="283"/>
      <c r="AC38" s="284"/>
    </row>
    <row r="39" spans="2:29" ht="18" customHeight="1">
      <c r="B39" s="279">
        <v>13</v>
      </c>
      <c r="C39" s="118" t="s">
        <v>224</v>
      </c>
      <c r="D39" s="119"/>
      <c r="E39" s="119"/>
      <c r="F39" s="119"/>
      <c r="G39" s="119"/>
      <c r="H39" s="119"/>
      <c r="I39" s="119"/>
      <c r="J39" s="119"/>
      <c r="K39" s="119"/>
      <c r="L39" s="119"/>
      <c r="M39" s="119"/>
      <c r="N39" s="281"/>
      <c r="O39" s="282"/>
      <c r="P39" s="279">
        <v>28</v>
      </c>
      <c r="Q39" s="118" t="s">
        <v>224</v>
      </c>
      <c r="R39" s="119"/>
      <c r="S39" s="119"/>
      <c r="T39" s="119"/>
      <c r="U39" s="119"/>
      <c r="V39" s="119"/>
      <c r="W39" s="119"/>
      <c r="X39" s="119"/>
      <c r="Y39" s="119"/>
      <c r="Z39" s="119"/>
      <c r="AA39" s="119"/>
      <c r="AB39" s="281"/>
      <c r="AC39" s="282"/>
    </row>
    <row r="40" spans="2:29" ht="18" customHeight="1">
      <c r="B40" s="279"/>
      <c r="C40" s="120"/>
      <c r="D40" s="121"/>
      <c r="E40" s="121"/>
      <c r="F40" s="121"/>
      <c r="G40" s="121"/>
      <c r="H40" s="121"/>
      <c r="I40" s="121"/>
      <c r="J40" s="121"/>
      <c r="K40" s="121"/>
      <c r="L40" s="121"/>
      <c r="M40" s="121"/>
      <c r="N40" s="283"/>
      <c r="O40" s="284"/>
      <c r="P40" s="279"/>
      <c r="Q40" s="120"/>
      <c r="R40" s="121"/>
      <c r="S40" s="121"/>
      <c r="T40" s="121"/>
      <c r="U40" s="121"/>
      <c r="V40" s="121"/>
      <c r="W40" s="121"/>
      <c r="X40" s="121"/>
      <c r="Y40" s="121"/>
      <c r="Z40" s="121"/>
      <c r="AA40" s="121"/>
      <c r="AB40" s="283"/>
      <c r="AC40" s="284"/>
    </row>
    <row r="41" spans="2:29" ht="18" customHeight="1">
      <c r="B41" s="279">
        <v>14</v>
      </c>
      <c r="C41" s="118" t="s">
        <v>224</v>
      </c>
      <c r="D41" s="119"/>
      <c r="E41" s="119"/>
      <c r="F41" s="119"/>
      <c r="G41" s="119"/>
      <c r="H41" s="119"/>
      <c r="I41" s="119"/>
      <c r="J41" s="119"/>
      <c r="K41" s="119"/>
      <c r="L41" s="119"/>
      <c r="M41" s="119"/>
      <c r="N41" s="281"/>
      <c r="O41" s="282"/>
      <c r="P41" s="279">
        <v>29</v>
      </c>
      <c r="Q41" s="118" t="s">
        <v>224</v>
      </c>
      <c r="R41" s="119"/>
      <c r="S41" s="119"/>
      <c r="T41" s="119"/>
      <c r="U41" s="119"/>
      <c r="V41" s="119"/>
      <c r="W41" s="119"/>
      <c r="X41" s="119"/>
      <c r="Y41" s="119"/>
      <c r="Z41" s="119"/>
      <c r="AA41" s="119"/>
      <c r="AB41" s="281"/>
      <c r="AC41" s="282"/>
    </row>
    <row r="42" spans="2:29" ht="18" customHeight="1">
      <c r="B42" s="279"/>
      <c r="C42" s="120"/>
      <c r="D42" s="121"/>
      <c r="E42" s="121"/>
      <c r="F42" s="121"/>
      <c r="G42" s="121"/>
      <c r="H42" s="121"/>
      <c r="I42" s="121"/>
      <c r="J42" s="121"/>
      <c r="K42" s="121"/>
      <c r="L42" s="121"/>
      <c r="M42" s="121"/>
      <c r="N42" s="283"/>
      <c r="O42" s="284"/>
      <c r="P42" s="279"/>
      <c r="Q42" s="120"/>
      <c r="R42" s="121"/>
      <c r="S42" s="121"/>
      <c r="T42" s="121"/>
      <c r="U42" s="121"/>
      <c r="V42" s="121"/>
      <c r="W42" s="121"/>
      <c r="X42" s="121"/>
      <c r="Y42" s="121"/>
      <c r="Z42" s="121"/>
      <c r="AA42" s="121"/>
      <c r="AB42" s="283"/>
      <c r="AC42" s="284"/>
    </row>
    <row r="43" spans="2:29" ht="18" customHeight="1">
      <c r="B43" s="279">
        <v>15</v>
      </c>
      <c r="C43" s="118" t="s">
        <v>224</v>
      </c>
      <c r="D43" s="119"/>
      <c r="E43" s="119"/>
      <c r="F43" s="119"/>
      <c r="G43" s="119"/>
      <c r="H43" s="119"/>
      <c r="I43" s="119"/>
      <c r="J43" s="119"/>
      <c r="K43" s="119"/>
      <c r="L43" s="119"/>
      <c r="M43" s="119"/>
      <c r="N43" s="281"/>
      <c r="O43" s="282"/>
      <c r="P43" s="279">
        <v>30</v>
      </c>
      <c r="Q43" s="118" t="s">
        <v>224</v>
      </c>
      <c r="R43" s="119"/>
      <c r="S43" s="119"/>
      <c r="T43" s="119"/>
      <c r="U43" s="119"/>
      <c r="V43" s="119"/>
      <c r="W43" s="119"/>
      <c r="X43" s="119"/>
      <c r="Y43" s="119"/>
      <c r="Z43" s="119"/>
      <c r="AA43" s="119"/>
      <c r="AB43" s="281"/>
      <c r="AC43" s="282"/>
    </row>
    <row r="44" spans="2:29" ht="18" customHeight="1">
      <c r="B44" s="279"/>
      <c r="C44" s="120"/>
      <c r="D44" s="121"/>
      <c r="E44" s="121"/>
      <c r="F44" s="121"/>
      <c r="G44" s="121"/>
      <c r="H44" s="121"/>
      <c r="I44" s="121"/>
      <c r="J44" s="121"/>
      <c r="K44" s="121"/>
      <c r="L44" s="121"/>
      <c r="M44" s="121"/>
      <c r="N44" s="283"/>
      <c r="O44" s="284"/>
      <c r="P44" s="279"/>
      <c r="Q44" s="120"/>
      <c r="R44" s="121"/>
      <c r="S44" s="121"/>
      <c r="T44" s="121"/>
      <c r="U44" s="121"/>
      <c r="V44" s="121"/>
      <c r="W44" s="121"/>
      <c r="X44" s="121"/>
      <c r="Y44" s="121"/>
      <c r="Z44" s="121"/>
      <c r="AA44" s="121"/>
      <c r="AB44" s="283"/>
      <c r="AC44" s="284"/>
    </row>
    <row r="45" spans="2:29" ht="19.899999999999999" customHeight="1">
      <c r="B45" s="171" t="s">
        <v>260</v>
      </c>
    </row>
    <row r="46" spans="2:29" ht="19.899999999999999" customHeight="1">
      <c r="B46" s="171" t="s">
        <v>262</v>
      </c>
    </row>
    <row r="47" spans="2:29" ht="19.899999999999999" customHeight="1"/>
    <row r="48" spans="2:29" ht="19.899999999999999" customHeight="1">
      <c r="C48" s="171"/>
    </row>
  </sheetData>
  <sheetProtection algorithmName="SHA-512" hashValue="4oTs3eREZ7WX/bYgYXIBeRov5uywmOgx/iybwbNaCYfO5IbhGuIDpvRB7I3NeRTjsQesDW9609UtMC7GabALJA==" saltValue="0zGneX+T/PWcCfjAdstu6A==" spinCount="100000" sheet="1" objects="1" scenarios="1"/>
  <mergeCells count="63">
    <mergeCell ref="B43:B44"/>
    <mergeCell ref="N43:O44"/>
    <mergeCell ref="P43:P44"/>
    <mergeCell ref="AB43:AC44"/>
    <mergeCell ref="B39:B40"/>
    <mergeCell ref="N39:O40"/>
    <mergeCell ref="P39:P40"/>
    <mergeCell ref="AB39:AC40"/>
    <mergeCell ref="B41:B42"/>
    <mergeCell ref="N41:O42"/>
    <mergeCell ref="P41:P42"/>
    <mergeCell ref="AB41:AC42"/>
    <mergeCell ref="B35:B36"/>
    <mergeCell ref="N35:O36"/>
    <mergeCell ref="P35:P36"/>
    <mergeCell ref="AB35:AC36"/>
    <mergeCell ref="B37:B38"/>
    <mergeCell ref="N37:O38"/>
    <mergeCell ref="P37:P38"/>
    <mergeCell ref="AB37:AC38"/>
    <mergeCell ref="P21:P22"/>
    <mergeCell ref="B33:B34"/>
    <mergeCell ref="N33:O34"/>
    <mergeCell ref="P33:P34"/>
    <mergeCell ref="AB33:AC34"/>
    <mergeCell ref="B25:B26"/>
    <mergeCell ref="P25:P26"/>
    <mergeCell ref="N23:O24"/>
    <mergeCell ref="AB23:AC24"/>
    <mergeCell ref="B23:B24"/>
    <mergeCell ref="P23:P24"/>
    <mergeCell ref="A1:AD1"/>
    <mergeCell ref="N15:O16"/>
    <mergeCell ref="N31:O32"/>
    <mergeCell ref="AB31:AC32"/>
    <mergeCell ref="B31:B32"/>
    <mergeCell ref="P31:P32"/>
    <mergeCell ref="N29:O30"/>
    <mergeCell ref="AB29:AC30"/>
    <mergeCell ref="B29:B30"/>
    <mergeCell ref="P29:P30"/>
    <mergeCell ref="N27:O28"/>
    <mergeCell ref="AB27:AC28"/>
    <mergeCell ref="B27:B28"/>
    <mergeCell ref="P27:P28"/>
    <mergeCell ref="N25:O26"/>
    <mergeCell ref="AB25:AC26"/>
    <mergeCell ref="B13:E14"/>
    <mergeCell ref="F13:AC14"/>
    <mergeCell ref="B21:B22"/>
    <mergeCell ref="B19:B20"/>
    <mergeCell ref="N17:O18"/>
    <mergeCell ref="B15:B16"/>
    <mergeCell ref="B17:B18"/>
    <mergeCell ref="AB15:AC16"/>
    <mergeCell ref="AB17:AC18"/>
    <mergeCell ref="N19:O20"/>
    <mergeCell ref="AB19:AC20"/>
    <mergeCell ref="N21:O22"/>
    <mergeCell ref="AB21:AC22"/>
    <mergeCell ref="P15:P16"/>
    <mergeCell ref="P17:P18"/>
    <mergeCell ref="P19:P20"/>
  </mergeCells>
  <phoneticPr fontId="2"/>
  <printOptions horizontalCentered="1" verticalCentered="1"/>
  <pageMargins left="0.39370078740157483" right="0.39370078740157483" top="0.59055118110236227" bottom="0.59055118110236227" header="0.31496062992125984"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I3"/>
  <sheetViews>
    <sheetView workbookViewId="0">
      <pane xSplit="4" ySplit="2" topLeftCell="E3" activePane="bottomRight" state="frozen"/>
      <selection pane="topRight"/>
      <selection pane="bottomLeft"/>
      <selection pane="bottomRight" activeCell="Q2" sqref="Q2"/>
    </sheetView>
  </sheetViews>
  <sheetFormatPr defaultColWidth="8.85546875" defaultRowHeight="12"/>
  <cols>
    <col min="2" max="2" width="7.85546875" customWidth="1"/>
    <col min="3" max="3" width="14.7109375" customWidth="1"/>
    <col min="4" max="4" width="41.7109375" customWidth="1"/>
    <col min="5" max="5" width="15.7109375" customWidth="1"/>
    <col min="19" max="19" width="12.140625" customWidth="1"/>
    <col min="20" max="20" width="13.7109375" customWidth="1"/>
    <col min="21" max="21" width="10.140625" customWidth="1"/>
    <col min="22" max="23" width="51" customWidth="1"/>
    <col min="24" max="25" width="13.140625" customWidth="1"/>
    <col min="26" max="26" width="32.42578125" customWidth="1"/>
    <col min="27" max="27" width="14.85546875" customWidth="1"/>
    <col min="28" max="28" width="6.28515625" customWidth="1"/>
    <col min="30" max="30" width="12.140625" customWidth="1"/>
    <col min="33" max="33" width="14.140625" bestFit="1" customWidth="1"/>
    <col min="34" max="34" width="20.85546875" customWidth="1"/>
    <col min="35" max="35" width="9.7109375" bestFit="1" customWidth="1"/>
  </cols>
  <sheetData>
    <row r="1" spans="1:35">
      <c r="F1" s="286" t="s">
        <v>61</v>
      </c>
      <c r="G1" s="286"/>
      <c r="H1" s="286"/>
      <c r="I1" t="s">
        <v>63</v>
      </c>
      <c r="L1" t="s">
        <v>62</v>
      </c>
    </row>
    <row r="2" spans="1:35">
      <c r="A2" t="s">
        <v>65</v>
      </c>
      <c r="B2" t="s">
        <v>144</v>
      </c>
      <c r="C2" t="s">
        <v>51</v>
      </c>
      <c r="D2" t="s">
        <v>12</v>
      </c>
      <c r="E2" t="s">
        <v>55</v>
      </c>
      <c r="F2" t="s">
        <v>27</v>
      </c>
      <c r="G2" t="s">
        <v>28</v>
      </c>
      <c r="H2" t="s">
        <v>29</v>
      </c>
      <c r="I2" t="s">
        <v>27</v>
      </c>
      <c r="J2" t="s">
        <v>28</v>
      </c>
      <c r="K2" t="s">
        <v>29</v>
      </c>
      <c r="L2" t="s">
        <v>27</v>
      </c>
      <c r="M2" t="s">
        <v>28</v>
      </c>
      <c r="N2" t="s">
        <v>145</v>
      </c>
      <c r="O2" t="s">
        <v>29</v>
      </c>
      <c r="P2" t="s">
        <v>37</v>
      </c>
      <c r="Q2" t="s">
        <v>258</v>
      </c>
      <c r="R2" t="s">
        <v>64</v>
      </c>
      <c r="S2" t="s">
        <v>52</v>
      </c>
      <c r="T2" t="s">
        <v>53</v>
      </c>
      <c r="U2" t="s">
        <v>54</v>
      </c>
      <c r="V2" t="s">
        <v>56</v>
      </c>
      <c r="W2" t="s">
        <v>57</v>
      </c>
      <c r="X2" t="s">
        <v>58</v>
      </c>
      <c r="Y2" t="s">
        <v>59</v>
      </c>
      <c r="Z2" t="s">
        <v>60</v>
      </c>
      <c r="AA2" t="s">
        <v>183</v>
      </c>
      <c r="AB2" t="s">
        <v>180</v>
      </c>
      <c r="AC2" t="s">
        <v>185</v>
      </c>
      <c r="AD2" t="s">
        <v>184</v>
      </c>
      <c r="AE2" t="s">
        <v>180</v>
      </c>
      <c r="AF2" t="s">
        <v>185</v>
      </c>
      <c r="AG2" t="s">
        <v>197</v>
      </c>
      <c r="AH2" t="s">
        <v>198</v>
      </c>
      <c r="AI2" t="s">
        <v>199</v>
      </c>
    </row>
    <row r="3" spans="1:35">
      <c r="B3" s="21" t="str">
        <f>チーム登録!AA5</f>
        <v>240</v>
      </c>
      <c r="C3" s="22">
        <f>チーム登録!Q5</f>
        <v>0</v>
      </c>
      <c r="D3">
        <f>チーム登録!C7</f>
        <v>0</v>
      </c>
      <c r="E3">
        <f>チーム登録!S11</f>
        <v>0</v>
      </c>
      <c r="F3">
        <f>申込集計!E24</f>
        <v>0</v>
      </c>
      <c r="G3">
        <f>申込集計!E25</f>
        <v>0</v>
      </c>
      <c r="H3">
        <f>F3+G3</f>
        <v>0</v>
      </c>
      <c r="I3">
        <f>申込集計!S24</f>
        <v>0</v>
      </c>
      <c r="J3">
        <f>申込集計!S25</f>
        <v>0</v>
      </c>
      <c r="K3">
        <f>I3+J3</f>
        <v>0</v>
      </c>
      <c r="L3">
        <f>申込集計!H28+申込集計!Q28</f>
        <v>0</v>
      </c>
      <c r="M3">
        <f>申込集計!H29+申込集計!Q29</f>
        <v>0</v>
      </c>
      <c r="N3">
        <f>申込集計!H30+申込集計!Q30</f>
        <v>0</v>
      </c>
      <c r="O3">
        <f>SUM(L3:N3)</f>
        <v>0</v>
      </c>
      <c r="P3" s="21">
        <f>申込集計!O36</f>
        <v>0</v>
      </c>
      <c r="Q3" s="21">
        <f>申込集計!O37</f>
        <v>0</v>
      </c>
      <c r="R3" s="96">
        <f>申込集計!T38</f>
        <v>0</v>
      </c>
      <c r="S3">
        <f>チーム登録!C11</f>
        <v>0</v>
      </c>
      <c r="T3">
        <f>チーム登録!C9</f>
        <v>0</v>
      </c>
      <c r="U3">
        <f>チーム登録!D13</f>
        <v>0</v>
      </c>
      <c r="V3">
        <f>チーム登録!D14</f>
        <v>0</v>
      </c>
      <c r="W3" s="22" t="str">
        <f>IF(チーム登録!D15="","",チーム登録!D15)</f>
        <v/>
      </c>
      <c r="X3" s="22">
        <f>チーム登録!F16</f>
        <v>0</v>
      </c>
      <c r="Y3" s="22" t="str">
        <f>IF(チーム登録!P16="","",チーム登録!P16)</f>
        <v/>
      </c>
      <c r="Z3" t="str">
        <f>IF(チーム登録!F17="","",チーム登録!F17)</f>
        <v/>
      </c>
      <c r="AA3" t="str">
        <f>IF(チーム登録!D24="","",チーム登録!D24)</f>
        <v/>
      </c>
      <c r="AB3" t="str">
        <f>IF(チーム登録!L24="","",チーム登録!L24)</f>
        <v/>
      </c>
      <c r="AC3" t="str">
        <f>IF(チーム登録!N24="","",チーム登録!N24)</f>
        <v/>
      </c>
      <c r="AD3" t="str">
        <f>IF(チーム登録!D25="","",チーム登録!D25)</f>
        <v/>
      </c>
      <c r="AE3" t="str">
        <f>IF(チーム登録!L25="","",チーム登録!L25)</f>
        <v/>
      </c>
      <c r="AF3" t="str">
        <f>IF(チーム登録!N25="","",チーム登録!N25)</f>
        <v/>
      </c>
      <c r="AG3" s="106">
        <f>チーム登録!C27</f>
        <v>0</v>
      </c>
      <c r="AH3">
        <f>チーム登録!C28</f>
        <v>0</v>
      </c>
      <c r="AI3" s="105">
        <f>チーム登録!Q28</f>
        <v>0</v>
      </c>
    </row>
  </sheetData>
  <mergeCells count="1">
    <mergeCell ref="F1:H1"/>
  </mergeCells>
  <phoneticPr fontId="2"/>
  <pageMargins left="0.75" right="0.75" top="1" bottom="1" header="0.51200000000000001" footer="0.51200000000000001"/>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2"/>
  <sheetViews>
    <sheetView workbookViewId="0">
      <selection activeCell="A2" sqref="A2"/>
    </sheetView>
  </sheetViews>
  <sheetFormatPr defaultColWidth="8.85546875" defaultRowHeight="12"/>
  <cols>
    <col min="2" max="2" width="26.42578125" customWidth="1"/>
    <col min="3" max="3" width="11.85546875" customWidth="1"/>
    <col min="4" max="5" width="15.42578125" customWidth="1"/>
  </cols>
  <sheetData>
    <row r="1" spans="1:5">
      <c r="A1" t="s">
        <v>68</v>
      </c>
      <c r="B1" t="s">
        <v>69</v>
      </c>
      <c r="C1" t="s">
        <v>70</v>
      </c>
      <c r="D1" t="s">
        <v>71</v>
      </c>
      <c r="E1" t="s">
        <v>72</v>
      </c>
    </row>
    <row r="2" spans="1:5">
      <c r="A2" s="21" t="str">
        <f>団体!B3</f>
        <v>240</v>
      </c>
      <c r="B2">
        <f>チーム登録!C7</f>
        <v>0</v>
      </c>
      <c r="C2" s="22">
        <f>チーム登録!Q5</f>
        <v>0</v>
      </c>
      <c r="D2">
        <f>チーム登録!S11</f>
        <v>0</v>
      </c>
      <c r="E2">
        <f>D2</f>
        <v>0</v>
      </c>
    </row>
  </sheetData>
  <phoneticPr fontId="2"/>
  <pageMargins left="0.75" right="0.75" top="1" bottom="1"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I123"/>
  <sheetViews>
    <sheetView topLeftCell="A46" workbookViewId="0">
      <selection activeCell="A2" sqref="A2"/>
    </sheetView>
  </sheetViews>
  <sheetFormatPr defaultColWidth="8.85546875" defaultRowHeight="12"/>
  <cols>
    <col min="1" max="1" width="7.28515625" customWidth="1"/>
    <col min="2" max="2" width="4.85546875" customWidth="1"/>
    <col min="3" max="5" width="14" customWidth="1"/>
    <col min="6" max="6" width="5" customWidth="1"/>
    <col min="7" max="7" width="7.7109375" customWidth="1"/>
    <col min="8" max="8" width="11.85546875" style="42" bestFit="1" customWidth="1"/>
  </cols>
  <sheetData>
    <row r="1" spans="1:9" s="15" customFormat="1">
      <c r="A1" s="15" t="s">
        <v>73</v>
      </c>
      <c r="B1" s="15" t="s">
        <v>74</v>
      </c>
      <c r="C1" s="15" t="s">
        <v>77</v>
      </c>
      <c r="D1" s="15" t="s">
        <v>201</v>
      </c>
      <c r="E1" s="15" t="s">
        <v>202</v>
      </c>
      <c r="F1" s="15" t="s">
        <v>21</v>
      </c>
      <c r="G1" s="15" t="s">
        <v>75</v>
      </c>
      <c r="H1" s="15" t="s">
        <v>76</v>
      </c>
      <c r="I1" s="15" t="s">
        <v>78</v>
      </c>
    </row>
    <row r="2" spans="1:9">
      <c r="A2" t="str">
        <f>個人申込書!Z6</f>
        <v/>
      </c>
      <c r="B2">
        <v>5</v>
      </c>
      <c r="C2" t="str">
        <f>個人申込書!AA6</f>
        <v>　</v>
      </c>
      <c r="D2" t="str">
        <f>個人申込書!AB6</f>
        <v xml:space="preserve"> </v>
      </c>
      <c r="E2" s="27">
        <f>個人申込書!B6</f>
        <v>0</v>
      </c>
      <c r="F2" t="str">
        <f>個人申込書!I6</f>
        <v/>
      </c>
      <c r="G2" t="str">
        <f>個人申込書!AD6</f>
        <v/>
      </c>
      <c r="H2" s="42" t="str">
        <f>IF(OR(C2="",個人申込書!D6=""),"",個人申込書!D6)</f>
        <v/>
      </c>
      <c r="I2" s="21" t="str">
        <f>団体!$B$3</f>
        <v>240</v>
      </c>
    </row>
    <row r="3" spans="1:9">
      <c r="A3" t="str">
        <f>個人申込書!Z7</f>
        <v/>
      </c>
      <c r="B3">
        <v>5</v>
      </c>
      <c r="C3" t="str">
        <f>個人申込書!AA7</f>
        <v>　</v>
      </c>
      <c r="D3" t="str">
        <f>個人申込書!AB7</f>
        <v xml:space="preserve"> </v>
      </c>
      <c r="E3" s="27">
        <f>個人申込書!B7</f>
        <v>0</v>
      </c>
      <c r="F3" t="str">
        <f>個人申込書!I7</f>
        <v/>
      </c>
      <c r="G3" t="str">
        <f>個人申込書!AD7</f>
        <v/>
      </c>
      <c r="H3" s="42" t="str">
        <f>IF(OR(C3="",個人申込書!D7=""),"",個人申込書!D7)</f>
        <v/>
      </c>
      <c r="I3" s="21" t="str">
        <f>I2</f>
        <v>240</v>
      </c>
    </row>
    <row r="4" spans="1:9">
      <c r="A4" t="str">
        <f>個人申込書!Z8</f>
        <v/>
      </c>
      <c r="B4">
        <v>5</v>
      </c>
      <c r="C4" t="str">
        <f>個人申込書!AA8</f>
        <v>　</v>
      </c>
      <c r="D4" t="str">
        <f>個人申込書!AB8</f>
        <v xml:space="preserve"> </v>
      </c>
      <c r="E4" s="27">
        <f>個人申込書!B8</f>
        <v>0</v>
      </c>
      <c r="F4" t="str">
        <f>個人申込書!I8</f>
        <v/>
      </c>
      <c r="G4" t="str">
        <f>個人申込書!AD8</f>
        <v/>
      </c>
      <c r="H4" s="42" t="str">
        <f>IF(OR(C4="",個人申込書!D8=""),"",個人申込書!D8)</f>
        <v/>
      </c>
      <c r="I4" s="21" t="str">
        <f t="shared" ref="I4:I67" si="0">I3</f>
        <v>240</v>
      </c>
    </row>
    <row r="5" spans="1:9">
      <c r="A5" t="str">
        <f>個人申込書!Z9</f>
        <v/>
      </c>
      <c r="B5">
        <v>5</v>
      </c>
      <c r="C5" t="str">
        <f>個人申込書!AA9</f>
        <v>　</v>
      </c>
      <c r="D5" t="str">
        <f>個人申込書!AB9</f>
        <v xml:space="preserve"> </v>
      </c>
      <c r="E5" s="27">
        <f>個人申込書!B9</f>
        <v>0</v>
      </c>
      <c r="F5" t="str">
        <f>個人申込書!I9</f>
        <v/>
      </c>
      <c r="G5" t="str">
        <f>個人申込書!AD9</f>
        <v/>
      </c>
      <c r="H5" s="42" t="str">
        <f>IF(OR(C5="",個人申込書!D9=""),"",個人申込書!D9)</f>
        <v/>
      </c>
      <c r="I5" s="21" t="str">
        <f t="shared" si="0"/>
        <v>240</v>
      </c>
    </row>
    <row r="6" spans="1:9">
      <c r="A6" t="str">
        <f>個人申込書!Z10</f>
        <v/>
      </c>
      <c r="B6">
        <v>5</v>
      </c>
      <c r="C6" t="str">
        <f>個人申込書!AA10</f>
        <v>　</v>
      </c>
      <c r="D6" t="str">
        <f>個人申込書!AB10</f>
        <v xml:space="preserve"> </v>
      </c>
      <c r="E6" s="27">
        <f>個人申込書!B10</f>
        <v>0</v>
      </c>
      <c r="F6" t="str">
        <f>個人申込書!I10</f>
        <v/>
      </c>
      <c r="G6" t="str">
        <f>個人申込書!AD10</f>
        <v/>
      </c>
      <c r="H6" s="42" t="str">
        <f>IF(OR(C6="",個人申込書!D10=""),"",個人申込書!D10)</f>
        <v/>
      </c>
      <c r="I6" s="21" t="str">
        <f t="shared" si="0"/>
        <v>240</v>
      </c>
    </row>
    <row r="7" spans="1:9">
      <c r="A7" t="str">
        <f>個人申込書!Z11</f>
        <v/>
      </c>
      <c r="B7">
        <v>5</v>
      </c>
      <c r="C7" t="str">
        <f>個人申込書!AA11</f>
        <v>　</v>
      </c>
      <c r="D7" t="str">
        <f>個人申込書!AB11</f>
        <v xml:space="preserve"> </v>
      </c>
      <c r="E7" s="27">
        <f>個人申込書!B11</f>
        <v>0</v>
      </c>
      <c r="F7" t="str">
        <f>個人申込書!I11</f>
        <v/>
      </c>
      <c r="G7" t="str">
        <f>個人申込書!AD11</f>
        <v/>
      </c>
      <c r="H7" s="42" t="str">
        <f>IF(OR(C7="",個人申込書!D11=""),"",個人申込書!D11)</f>
        <v/>
      </c>
      <c r="I7" s="21" t="str">
        <f t="shared" si="0"/>
        <v>240</v>
      </c>
    </row>
    <row r="8" spans="1:9">
      <c r="A8" t="str">
        <f>個人申込書!Z12</f>
        <v/>
      </c>
      <c r="B8">
        <v>5</v>
      </c>
      <c r="C8" t="str">
        <f>個人申込書!AA12</f>
        <v>　</v>
      </c>
      <c r="D8" t="str">
        <f>個人申込書!AB12</f>
        <v xml:space="preserve"> </v>
      </c>
      <c r="E8" s="27">
        <f>個人申込書!B12</f>
        <v>0</v>
      </c>
      <c r="F8" t="str">
        <f>個人申込書!I12</f>
        <v/>
      </c>
      <c r="G8" t="str">
        <f>個人申込書!AD12</f>
        <v/>
      </c>
      <c r="H8" s="42" t="str">
        <f>IF(OR(C8="",個人申込書!D12=""),"",個人申込書!D12)</f>
        <v/>
      </c>
      <c r="I8" s="21" t="str">
        <f t="shared" si="0"/>
        <v>240</v>
      </c>
    </row>
    <row r="9" spans="1:9">
      <c r="A9" t="str">
        <f>個人申込書!Z13</f>
        <v/>
      </c>
      <c r="B9">
        <v>5</v>
      </c>
      <c r="C9" t="str">
        <f>個人申込書!AA13</f>
        <v>　</v>
      </c>
      <c r="D9" t="str">
        <f>個人申込書!AB13</f>
        <v xml:space="preserve"> </v>
      </c>
      <c r="E9" s="27">
        <f>個人申込書!B13</f>
        <v>0</v>
      </c>
      <c r="F9" t="str">
        <f>個人申込書!I13</f>
        <v/>
      </c>
      <c r="G9" t="str">
        <f>個人申込書!AD13</f>
        <v/>
      </c>
      <c r="H9" s="42" t="str">
        <f>IF(OR(C9="",個人申込書!D13=""),"",個人申込書!D13)</f>
        <v/>
      </c>
      <c r="I9" s="21" t="str">
        <f t="shared" si="0"/>
        <v>240</v>
      </c>
    </row>
    <row r="10" spans="1:9">
      <c r="A10" t="str">
        <f>個人申込書!Z14</f>
        <v/>
      </c>
      <c r="B10">
        <v>5</v>
      </c>
      <c r="C10" t="str">
        <f>個人申込書!AA14</f>
        <v>　</v>
      </c>
      <c r="D10" t="str">
        <f>個人申込書!AB14</f>
        <v xml:space="preserve"> </v>
      </c>
      <c r="E10" s="27">
        <f>個人申込書!B14</f>
        <v>0</v>
      </c>
      <c r="F10" t="str">
        <f>個人申込書!I14</f>
        <v/>
      </c>
      <c r="G10" t="str">
        <f>個人申込書!AD14</f>
        <v/>
      </c>
      <c r="H10" s="42" t="str">
        <f>IF(OR(C10="",個人申込書!D14=""),"",個人申込書!D14)</f>
        <v/>
      </c>
      <c r="I10" s="21" t="str">
        <f t="shared" si="0"/>
        <v>240</v>
      </c>
    </row>
    <row r="11" spans="1:9">
      <c r="A11" t="str">
        <f>個人申込書!Z15</f>
        <v/>
      </c>
      <c r="B11">
        <v>5</v>
      </c>
      <c r="C11" t="str">
        <f>個人申込書!AA15</f>
        <v>　</v>
      </c>
      <c r="D11" t="str">
        <f>個人申込書!AB15</f>
        <v xml:space="preserve"> </v>
      </c>
      <c r="E11" s="27">
        <f>個人申込書!B15</f>
        <v>0</v>
      </c>
      <c r="F11" t="str">
        <f>個人申込書!I15</f>
        <v/>
      </c>
      <c r="G11" t="str">
        <f>個人申込書!AD15</f>
        <v/>
      </c>
      <c r="H11" s="42" t="str">
        <f>IF(OR(C11="",個人申込書!D15=""),"",個人申込書!D15)</f>
        <v/>
      </c>
      <c r="I11" s="21" t="str">
        <f t="shared" si="0"/>
        <v>240</v>
      </c>
    </row>
    <row r="12" spans="1:9">
      <c r="A12" t="str">
        <f>個人申込書!Z16</f>
        <v/>
      </c>
      <c r="B12">
        <v>5</v>
      </c>
      <c r="C12" t="str">
        <f>個人申込書!AA16</f>
        <v>　</v>
      </c>
      <c r="D12" t="str">
        <f>個人申込書!AB16</f>
        <v xml:space="preserve"> </v>
      </c>
      <c r="E12" s="27">
        <f>個人申込書!B16</f>
        <v>0</v>
      </c>
      <c r="F12" t="str">
        <f>個人申込書!I16</f>
        <v/>
      </c>
      <c r="G12" t="str">
        <f>個人申込書!AD16</f>
        <v/>
      </c>
      <c r="H12" s="42" t="str">
        <f>IF(OR(C12="",個人申込書!D16=""),"",個人申込書!D16)</f>
        <v/>
      </c>
      <c r="I12" s="21" t="str">
        <f t="shared" si="0"/>
        <v>240</v>
      </c>
    </row>
    <row r="13" spans="1:9">
      <c r="A13" t="str">
        <f>個人申込書!Z17</f>
        <v/>
      </c>
      <c r="B13">
        <v>5</v>
      </c>
      <c r="C13" t="str">
        <f>個人申込書!AA17</f>
        <v>　</v>
      </c>
      <c r="D13" t="str">
        <f>個人申込書!AB17</f>
        <v xml:space="preserve"> </v>
      </c>
      <c r="E13" s="27">
        <f>個人申込書!B17</f>
        <v>0</v>
      </c>
      <c r="F13" t="str">
        <f>個人申込書!I17</f>
        <v/>
      </c>
      <c r="G13" t="str">
        <f>個人申込書!AD17</f>
        <v/>
      </c>
      <c r="H13" s="42" t="str">
        <f>IF(OR(C13="",個人申込書!D17=""),"",個人申込書!D17)</f>
        <v/>
      </c>
      <c r="I13" s="21" t="str">
        <f t="shared" si="0"/>
        <v>240</v>
      </c>
    </row>
    <row r="14" spans="1:9">
      <c r="A14" t="str">
        <f>個人申込書!Z18</f>
        <v/>
      </c>
      <c r="B14">
        <v>5</v>
      </c>
      <c r="C14" t="str">
        <f>個人申込書!AA18</f>
        <v>　</v>
      </c>
      <c r="D14" t="str">
        <f>個人申込書!AB18</f>
        <v xml:space="preserve"> </v>
      </c>
      <c r="E14" s="27">
        <f>個人申込書!B18</f>
        <v>0</v>
      </c>
      <c r="F14" t="str">
        <f>個人申込書!I18</f>
        <v/>
      </c>
      <c r="G14" t="str">
        <f>個人申込書!AD18</f>
        <v/>
      </c>
      <c r="H14" s="42" t="str">
        <f>IF(OR(C14="",個人申込書!D18=""),"",個人申込書!D18)</f>
        <v/>
      </c>
      <c r="I14" s="21" t="str">
        <f t="shared" si="0"/>
        <v>240</v>
      </c>
    </row>
    <row r="15" spans="1:9">
      <c r="A15" t="str">
        <f>個人申込書!Z19</f>
        <v/>
      </c>
      <c r="B15">
        <v>5</v>
      </c>
      <c r="C15" t="str">
        <f>個人申込書!AA19</f>
        <v>　</v>
      </c>
      <c r="D15" t="str">
        <f>個人申込書!AB19</f>
        <v xml:space="preserve"> </v>
      </c>
      <c r="E15" s="27">
        <f>個人申込書!B19</f>
        <v>0</v>
      </c>
      <c r="F15" t="str">
        <f>個人申込書!I19</f>
        <v/>
      </c>
      <c r="G15" t="str">
        <f>個人申込書!AD19</f>
        <v/>
      </c>
      <c r="H15" s="42" t="str">
        <f>IF(OR(C15="",個人申込書!D19=""),"",個人申込書!D19)</f>
        <v/>
      </c>
      <c r="I15" s="21" t="str">
        <f t="shared" si="0"/>
        <v>240</v>
      </c>
    </row>
    <row r="16" spans="1:9">
      <c r="A16" t="str">
        <f>個人申込書!Z20</f>
        <v/>
      </c>
      <c r="B16">
        <v>5</v>
      </c>
      <c r="C16" t="str">
        <f>個人申込書!AA20</f>
        <v>　</v>
      </c>
      <c r="D16" t="str">
        <f>個人申込書!AB20</f>
        <v xml:space="preserve"> </v>
      </c>
      <c r="E16" s="27">
        <f>個人申込書!B20</f>
        <v>0</v>
      </c>
      <c r="F16" t="str">
        <f>個人申込書!I20</f>
        <v/>
      </c>
      <c r="G16" t="str">
        <f>個人申込書!AD20</f>
        <v/>
      </c>
      <c r="H16" s="42" t="str">
        <f>IF(OR(C16="",個人申込書!D20=""),"",個人申込書!D20)</f>
        <v/>
      </c>
      <c r="I16" s="21" t="str">
        <f t="shared" si="0"/>
        <v>240</v>
      </c>
    </row>
    <row r="17" spans="1:9">
      <c r="A17" t="str">
        <f>個人申込書!Z21</f>
        <v/>
      </c>
      <c r="B17">
        <v>5</v>
      </c>
      <c r="C17" t="str">
        <f>個人申込書!AA21</f>
        <v>　</v>
      </c>
      <c r="D17" t="str">
        <f>個人申込書!AB21</f>
        <v xml:space="preserve"> </v>
      </c>
      <c r="E17" s="27">
        <f>個人申込書!B21</f>
        <v>0</v>
      </c>
      <c r="F17" t="str">
        <f>個人申込書!I21</f>
        <v/>
      </c>
      <c r="G17" t="str">
        <f>個人申込書!AD21</f>
        <v/>
      </c>
      <c r="H17" s="42" t="str">
        <f>IF(OR(C17="",個人申込書!D21=""),"",個人申込書!D21)</f>
        <v/>
      </c>
      <c r="I17" s="21" t="str">
        <f t="shared" si="0"/>
        <v>240</v>
      </c>
    </row>
    <row r="18" spans="1:9">
      <c r="A18" t="str">
        <f>個人申込書!Z22</f>
        <v/>
      </c>
      <c r="B18">
        <v>5</v>
      </c>
      <c r="C18" t="str">
        <f>個人申込書!AA22</f>
        <v>　</v>
      </c>
      <c r="D18" t="str">
        <f>個人申込書!AB22</f>
        <v xml:space="preserve"> </v>
      </c>
      <c r="E18" s="27">
        <f>個人申込書!B22</f>
        <v>0</v>
      </c>
      <c r="F18" t="str">
        <f>個人申込書!I22</f>
        <v/>
      </c>
      <c r="G18" t="str">
        <f>個人申込書!AD22</f>
        <v/>
      </c>
      <c r="H18" s="42" t="str">
        <f>IF(OR(C18="",個人申込書!D22=""),"",個人申込書!D22)</f>
        <v/>
      </c>
      <c r="I18" s="21" t="str">
        <f t="shared" si="0"/>
        <v>240</v>
      </c>
    </row>
    <row r="19" spans="1:9">
      <c r="A19" t="str">
        <f>個人申込書!Z23</f>
        <v/>
      </c>
      <c r="B19">
        <v>5</v>
      </c>
      <c r="C19" t="str">
        <f>個人申込書!AA23</f>
        <v>　</v>
      </c>
      <c r="D19" t="str">
        <f>個人申込書!AB23</f>
        <v xml:space="preserve"> </v>
      </c>
      <c r="E19" s="27">
        <f>個人申込書!B23</f>
        <v>0</v>
      </c>
      <c r="F19" t="str">
        <f>個人申込書!I23</f>
        <v/>
      </c>
      <c r="G19" t="str">
        <f>個人申込書!AD23</f>
        <v/>
      </c>
      <c r="H19" s="42" t="str">
        <f>IF(OR(C19="",個人申込書!D23=""),"",個人申込書!D23)</f>
        <v/>
      </c>
      <c r="I19" s="21" t="str">
        <f t="shared" si="0"/>
        <v>240</v>
      </c>
    </row>
    <row r="20" spans="1:9">
      <c r="A20" t="str">
        <f>個人申込書!Z24</f>
        <v/>
      </c>
      <c r="B20">
        <v>5</v>
      </c>
      <c r="C20" t="str">
        <f>個人申込書!AA24</f>
        <v>　</v>
      </c>
      <c r="D20" t="str">
        <f>個人申込書!AB24</f>
        <v xml:space="preserve"> </v>
      </c>
      <c r="E20" s="27">
        <f>個人申込書!B24</f>
        <v>0</v>
      </c>
      <c r="F20" t="str">
        <f>個人申込書!I24</f>
        <v/>
      </c>
      <c r="G20" t="str">
        <f>個人申込書!AD24</f>
        <v/>
      </c>
      <c r="H20" s="42" t="str">
        <f>IF(OR(C20="",個人申込書!D24=""),"",個人申込書!D24)</f>
        <v/>
      </c>
      <c r="I20" s="21" t="str">
        <f t="shared" si="0"/>
        <v>240</v>
      </c>
    </row>
    <row r="21" spans="1:9">
      <c r="A21" t="str">
        <f>個人申込書!Z25</f>
        <v/>
      </c>
      <c r="B21">
        <v>5</v>
      </c>
      <c r="C21" t="str">
        <f>個人申込書!AA25</f>
        <v>　</v>
      </c>
      <c r="D21" t="str">
        <f>個人申込書!AB25</f>
        <v xml:space="preserve"> </v>
      </c>
      <c r="E21" s="27">
        <f>個人申込書!B25</f>
        <v>0</v>
      </c>
      <c r="F21" t="str">
        <f>個人申込書!I25</f>
        <v/>
      </c>
      <c r="G21" t="str">
        <f>個人申込書!AD25</f>
        <v/>
      </c>
      <c r="H21" s="42" t="str">
        <f>IF(OR(C21="",個人申込書!D25=""),"",個人申込書!D25)</f>
        <v/>
      </c>
      <c r="I21" s="21" t="str">
        <f t="shared" si="0"/>
        <v>240</v>
      </c>
    </row>
    <row r="22" spans="1:9">
      <c r="A22" t="str">
        <f>個人申込書!Z26</f>
        <v/>
      </c>
      <c r="B22">
        <v>5</v>
      </c>
      <c r="C22" t="str">
        <f>個人申込書!AA26</f>
        <v>　</v>
      </c>
      <c r="D22" t="str">
        <f>個人申込書!AB26</f>
        <v xml:space="preserve"> </v>
      </c>
      <c r="E22" s="27">
        <f>個人申込書!B26</f>
        <v>0</v>
      </c>
      <c r="F22" t="str">
        <f>個人申込書!I26</f>
        <v/>
      </c>
      <c r="G22" t="str">
        <f>個人申込書!AD26</f>
        <v/>
      </c>
      <c r="H22" s="42" t="str">
        <f>IF(OR(C22="",個人申込書!D26=""),"",個人申込書!D26)</f>
        <v/>
      </c>
      <c r="I22" s="21" t="str">
        <f t="shared" si="0"/>
        <v>240</v>
      </c>
    </row>
    <row r="23" spans="1:9">
      <c r="A23" t="str">
        <f>個人申込書!Z27</f>
        <v/>
      </c>
      <c r="B23">
        <v>5</v>
      </c>
      <c r="C23" t="str">
        <f>個人申込書!AA27</f>
        <v>　</v>
      </c>
      <c r="D23" t="str">
        <f>個人申込書!AB27</f>
        <v xml:space="preserve"> </v>
      </c>
      <c r="E23" s="27">
        <f>個人申込書!B27</f>
        <v>0</v>
      </c>
      <c r="F23" t="str">
        <f>個人申込書!I27</f>
        <v/>
      </c>
      <c r="G23" t="str">
        <f>個人申込書!AD27</f>
        <v/>
      </c>
      <c r="H23" s="42" t="str">
        <f>IF(OR(C23="",個人申込書!D27=""),"",個人申込書!D27)</f>
        <v/>
      </c>
      <c r="I23" s="21" t="str">
        <f t="shared" si="0"/>
        <v>240</v>
      </c>
    </row>
    <row r="24" spans="1:9">
      <c r="A24" t="str">
        <f>個人申込書!Z28</f>
        <v/>
      </c>
      <c r="B24">
        <v>5</v>
      </c>
      <c r="C24" t="str">
        <f>個人申込書!AA28</f>
        <v>　</v>
      </c>
      <c r="D24" t="str">
        <f>個人申込書!AB28</f>
        <v xml:space="preserve"> </v>
      </c>
      <c r="E24" s="27">
        <f>個人申込書!B28</f>
        <v>0</v>
      </c>
      <c r="F24" t="str">
        <f>個人申込書!I28</f>
        <v/>
      </c>
      <c r="G24" t="str">
        <f>個人申込書!AD28</f>
        <v/>
      </c>
      <c r="H24" s="42" t="str">
        <f>IF(OR(C24="",個人申込書!D28=""),"",個人申込書!D28)</f>
        <v/>
      </c>
      <c r="I24" s="21" t="str">
        <f t="shared" si="0"/>
        <v>240</v>
      </c>
    </row>
    <row r="25" spans="1:9">
      <c r="A25" t="str">
        <f>個人申込書!Z29</f>
        <v/>
      </c>
      <c r="B25">
        <v>5</v>
      </c>
      <c r="C25" t="str">
        <f>個人申込書!AA29</f>
        <v>　</v>
      </c>
      <c r="D25" t="str">
        <f>個人申込書!AB29</f>
        <v xml:space="preserve"> </v>
      </c>
      <c r="E25" s="27">
        <f>個人申込書!B29</f>
        <v>0</v>
      </c>
      <c r="F25" t="str">
        <f>個人申込書!I29</f>
        <v/>
      </c>
      <c r="G25" t="str">
        <f>個人申込書!AD29</f>
        <v/>
      </c>
      <c r="H25" s="42" t="str">
        <f>IF(OR(C25="",個人申込書!D29=""),"",個人申込書!D29)</f>
        <v/>
      </c>
      <c r="I25" s="21" t="str">
        <f t="shared" si="0"/>
        <v>240</v>
      </c>
    </row>
    <row r="26" spans="1:9">
      <c r="A26" t="str">
        <f>個人申込書!Z30</f>
        <v/>
      </c>
      <c r="B26">
        <v>5</v>
      </c>
      <c r="C26" t="str">
        <f>個人申込書!AA30</f>
        <v>　</v>
      </c>
      <c r="D26" t="str">
        <f>個人申込書!AB30</f>
        <v xml:space="preserve"> </v>
      </c>
      <c r="E26" s="27">
        <f>個人申込書!B30</f>
        <v>0</v>
      </c>
      <c r="F26" t="str">
        <f>個人申込書!I30</f>
        <v/>
      </c>
      <c r="G26" t="str">
        <f>個人申込書!AD30</f>
        <v/>
      </c>
      <c r="H26" s="42" t="str">
        <f>IF(OR(C26="",個人申込書!D30=""),"",個人申込書!D30)</f>
        <v/>
      </c>
      <c r="I26" s="21" t="str">
        <f t="shared" si="0"/>
        <v>240</v>
      </c>
    </row>
    <row r="27" spans="1:9">
      <c r="A27" t="str">
        <f>個人申込書!Z31</f>
        <v/>
      </c>
      <c r="B27">
        <v>5</v>
      </c>
      <c r="C27" t="str">
        <f>個人申込書!AA31</f>
        <v>　</v>
      </c>
      <c r="D27" t="str">
        <f>個人申込書!AB31</f>
        <v xml:space="preserve"> </v>
      </c>
      <c r="E27" s="27">
        <f>個人申込書!B31</f>
        <v>0</v>
      </c>
      <c r="F27" t="str">
        <f>個人申込書!I31</f>
        <v/>
      </c>
      <c r="G27" t="str">
        <f>個人申込書!AD31</f>
        <v/>
      </c>
      <c r="H27" s="42" t="str">
        <f>IF(OR(C27="",個人申込書!D31=""),"",個人申込書!D31)</f>
        <v/>
      </c>
      <c r="I27" s="21" t="str">
        <f t="shared" si="0"/>
        <v>240</v>
      </c>
    </row>
    <row r="28" spans="1:9">
      <c r="A28" t="str">
        <f>個人申込書!Z32</f>
        <v/>
      </c>
      <c r="B28">
        <v>5</v>
      </c>
      <c r="C28" t="str">
        <f>個人申込書!AA32</f>
        <v>　</v>
      </c>
      <c r="D28" t="str">
        <f>個人申込書!AB32</f>
        <v xml:space="preserve"> </v>
      </c>
      <c r="E28" s="27">
        <f>個人申込書!B32</f>
        <v>0</v>
      </c>
      <c r="F28" t="str">
        <f>個人申込書!I32</f>
        <v/>
      </c>
      <c r="G28" t="str">
        <f>個人申込書!AD32</f>
        <v/>
      </c>
      <c r="H28" s="42" t="str">
        <f>IF(OR(C28="",個人申込書!D32=""),"",個人申込書!D32)</f>
        <v/>
      </c>
      <c r="I28" s="21" t="str">
        <f t="shared" si="0"/>
        <v>240</v>
      </c>
    </row>
    <row r="29" spans="1:9">
      <c r="A29" t="str">
        <f>個人申込書!Z33</f>
        <v/>
      </c>
      <c r="B29">
        <v>5</v>
      </c>
      <c r="C29" t="str">
        <f>個人申込書!AA33</f>
        <v>　</v>
      </c>
      <c r="D29" t="str">
        <f>個人申込書!AB33</f>
        <v xml:space="preserve"> </v>
      </c>
      <c r="E29" s="27">
        <f>個人申込書!B33</f>
        <v>0</v>
      </c>
      <c r="F29" t="str">
        <f>個人申込書!I33</f>
        <v/>
      </c>
      <c r="G29" t="str">
        <f>個人申込書!AD33</f>
        <v/>
      </c>
      <c r="H29" s="42" t="str">
        <f>IF(OR(C29="",個人申込書!D33=""),"",個人申込書!D33)</f>
        <v/>
      </c>
      <c r="I29" s="21" t="str">
        <f t="shared" si="0"/>
        <v>240</v>
      </c>
    </row>
    <row r="30" spans="1:9">
      <c r="A30" t="str">
        <f>個人申込書!Z34</f>
        <v/>
      </c>
      <c r="B30">
        <v>5</v>
      </c>
      <c r="C30" t="str">
        <f>個人申込書!AA34</f>
        <v>　</v>
      </c>
      <c r="D30" t="str">
        <f>個人申込書!AB34</f>
        <v xml:space="preserve"> </v>
      </c>
      <c r="E30" s="27">
        <f>個人申込書!B34</f>
        <v>0</v>
      </c>
      <c r="F30" t="str">
        <f>個人申込書!I34</f>
        <v/>
      </c>
      <c r="G30" t="str">
        <f>個人申込書!AD34</f>
        <v/>
      </c>
      <c r="H30" s="42" t="str">
        <f>IF(OR(C30="",個人申込書!D34=""),"",個人申込書!D34)</f>
        <v/>
      </c>
      <c r="I30" s="21" t="str">
        <f t="shared" si="0"/>
        <v>240</v>
      </c>
    </row>
    <row r="31" spans="1:9">
      <c r="A31" t="str">
        <f>個人申込書!Z35</f>
        <v/>
      </c>
      <c r="B31">
        <v>5</v>
      </c>
      <c r="C31" t="str">
        <f>個人申込書!AA35</f>
        <v>　</v>
      </c>
      <c r="D31" t="str">
        <f>個人申込書!AB35</f>
        <v xml:space="preserve"> </v>
      </c>
      <c r="E31" s="27">
        <f>個人申込書!B35</f>
        <v>0</v>
      </c>
      <c r="F31" t="str">
        <f>個人申込書!I35</f>
        <v/>
      </c>
      <c r="G31" t="str">
        <f>個人申込書!AD35</f>
        <v/>
      </c>
      <c r="H31" s="42" t="str">
        <f>IF(OR(C31="",個人申込書!D35=""),"",個人申込書!D35)</f>
        <v/>
      </c>
      <c r="I31" s="21" t="str">
        <f t="shared" si="0"/>
        <v>240</v>
      </c>
    </row>
    <row r="32" spans="1:9">
      <c r="A32" t="str">
        <f>個人申込書!Z36</f>
        <v/>
      </c>
      <c r="B32">
        <v>5</v>
      </c>
      <c r="C32" t="str">
        <f>個人申込書!AA36</f>
        <v>　</v>
      </c>
      <c r="D32" t="str">
        <f>個人申込書!AB36</f>
        <v xml:space="preserve"> </v>
      </c>
      <c r="E32" s="27">
        <f>個人申込書!B36</f>
        <v>0</v>
      </c>
      <c r="F32" t="str">
        <f>個人申込書!I36</f>
        <v/>
      </c>
      <c r="G32" t="str">
        <f>個人申込書!AD36</f>
        <v/>
      </c>
      <c r="H32" s="42" t="str">
        <f>IF(OR(C32="",個人申込書!D36=""),"",個人申込書!D36)</f>
        <v/>
      </c>
      <c r="I32" s="21" t="str">
        <f t="shared" si="0"/>
        <v>240</v>
      </c>
    </row>
    <row r="33" spans="1:9">
      <c r="A33" t="str">
        <f>個人申込書!Z37</f>
        <v/>
      </c>
      <c r="B33">
        <v>5</v>
      </c>
      <c r="C33" t="str">
        <f>個人申込書!AA37</f>
        <v>　</v>
      </c>
      <c r="D33" t="str">
        <f>個人申込書!AB37</f>
        <v xml:space="preserve"> </v>
      </c>
      <c r="E33" s="27">
        <f>個人申込書!B37</f>
        <v>0</v>
      </c>
      <c r="F33" t="str">
        <f>個人申込書!I37</f>
        <v/>
      </c>
      <c r="G33" t="str">
        <f>個人申込書!AD37</f>
        <v/>
      </c>
      <c r="H33" s="42" t="str">
        <f>IF(OR(C33="",個人申込書!D37=""),"",個人申込書!D37)</f>
        <v/>
      </c>
      <c r="I33" s="21" t="str">
        <f t="shared" si="0"/>
        <v>240</v>
      </c>
    </row>
    <row r="34" spans="1:9">
      <c r="A34" t="str">
        <f>個人申込書!Z38</f>
        <v/>
      </c>
      <c r="B34">
        <v>5</v>
      </c>
      <c r="C34" t="str">
        <f>個人申込書!AA38</f>
        <v>　</v>
      </c>
      <c r="D34" t="str">
        <f>個人申込書!AB38</f>
        <v xml:space="preserve"> </v>
      </c>
      <c r="E34" s="27">
        <f>個人申込書!B38</f>
        <v>0</v>
      </c>
      <c r="F34" t="str">
        <f>個人申込書!I38</f>
        <v/>
      </c>
      <c r="G34" t="str">
        <f>個人申込書!AD38</f>
        <v/>
      </c>
      <c r="H34" s="42" t="str">
        <f>IF(OR(C34="",個人申込書!D38=""),"",個人申込書!D38)</f>
        <v/>
      </c>
      <c r="I34" s="21" t="str">
        <f t="shared" si="0"/>
        <v>240</v>
      </c>
    </row>
    <row r="35" spans="1:9">
      <c r="A35" t="str">
        <f>個人申込書!Z39</f>
        <v/>
      </c>
      <c r="B35">
        <v>5</v>
      </c>
      <c r="C35" t="str">
        <f>個人申込書!AA39</f>
        <v>　</v>
      </c>
      <c r="D35" t="str">
        <f>個人申込書!AB39</f>
        <v xml:space="preserve"> </v>
      </c>
      <c r="E35" s="27">
        <f>個人申込書!B39</f>
        <v>0</v>
      </c>
      <c r="F35" t="str">
        <f>個人申込書!I39</f>
        <v/>
      </c>
      <c r="G35" t="str">
        <f>個人申込書!AD39</f>
        <v/>
      </c>
      <c r="H35" s="42" t="str">
        <f>IF(OR(C35="",個人申込書!D39=""),"",個人申込書!D39)</f>
        <v/>
      </c>
      <c r="I35" s="21" t="str">
        <f t="shared" si="0"/>
        <v>240</v>
      </c>
    </row>
    <row r="36" spans="1:9">
      <c r="A36" t="str">
        <f>個人申込書!Z40</f>
        <v/>
      </c>
      <c r="B36">
        <v>5</v>
      </c>
      <c r="C36" t="str">
        <f>個人申込書!AA40</f>
        <v>　</v>
      </c>
      <c r="D36" t="str">
        <f>個人申込書!AB40</f>
        <v xml:space="preserve"> </v>
      </c>
      <c r="E36" s="27">
        <f>個人申込書!B40</f>
        <v>0</v>
      </c>
      <c r="F36" t="str">
        <f>個人申込書!I40</f>
        <v/>
      </c>
      <c r="G36" t="str">
        <f>個人申込書!AD40</f>
        <v/>
      </c>
      <c r="H36" s="42" t="str">
        <f>IF(OR(C36="",個人申込書!D40=""),"",個人申込書!D40)</f>
        <v/>
      </c>
      <c r="I36" s="21" t="str">
        <f t="shared" si="0"/>
        <v>240</v>
      </c>
    </row>
    <row r="37" spans="1:9">
      <c r="A37" t="str">
        <f>個人申込書!Z41</f>
        <v/>
      </c>
      <c r="B37">
        <v>5</v>
      </c>
      <c r="C37" t="str">
        <f>個人申込書!AA41</f>
        <v>　</v>
      </c>
      <c r="D37" t="str">
        <f>個人申込書!AB41</f>
        <v xml:space="preserve"> </v>
      </c>
      <c r="E37" s="27">
        <f>個人申込書!B41</f>
        <v>0</v>
      </c>
      <c r="F37" t="str">
        <f>個人申込書!I41</f>
        <v/>
      </c>
      <c r="G37" t="str">
        <f>個人申込書!AD41</f>
        <v/>
      </c>
      <c r="H37" s="42" t="str">
        <f>IF(OR(C37="",個人申込書!D41=""),"",個人申込書!D41)</f>
        <v/>
      </c>
      <c r="I37" s="21" t="str">
        <f t="shared" si="0"/>
        <v>240</v>
      </c>
    </row>
    <row r="38" spans="1:9">
      <c r="A38" t="str">
        <f>個人申込書!Z42</f>
        <v/>
      </c>
      <c r="B38">
        <v>5</v>
      </c>
      <c r="C38" t="str">
        <f>個人申込書!AA42</f>
        <v>　</v>
      </c>
      <c r="D38" t="str">
        <f>個人申込書!AB42</f>
        <v xml:space="preserve"> </v>
      </c>
      <c r="E38" s="27">
        <f>個人申込書!B42</f>
        <v>0</v>
      </c>
      <c r="F38" t="str">
        <f>個人申込書!I42</f>
        <v/>
      </c>
      <c r="G38" t="str">
        <f>個人申込書!AD42</f>
        <v/>
      </c>
      <c r="H38" s="42" t="str">
        <f>IF(OR(C38="",個人申込書!D42=""),"",個人申込書!D42)</f>
        <v/>
      </c>
      <c r="I38" s="21" t="str">
        <f t="shared" si="0"/>
        <v>240</v>
      </c>
    </row>
    <row r="39" spans="1:9">
      <c r="A39" t="str">
        <f>個人申込書!Z43</f>
        <v/>
      </c>
      <c r="B39">
        <v>5</v>
      </c>
      <c r="C39" t="str">
        <f>個人申込書!AA43</f>
        <v>　</v>
      </c>
      <c r="D39" t="str">
        <f>個人申込書!AB43</f>
        <v xml:space="preserve"> </v>
      </c>
      <c r="E39" s="27">
        <f>個人申込書!B43</f>
        <v>0</v>
      </c>
      <c r="F39" t="str">
        <f>個人申込書!I43</f>
        <v/>
      </c>
      <c r="G39" t="str">
        <f>個人申込書!AD43</f>
        <v/>
      </c>
      <c r="H39" s="42" t="str">
        <f>IF(OR(C39="",個人申込書!D43=""),"",個人申込書!D43)</f>
        <v/>
      </c>
      <c r="I39" s="21" t="str">
        <f t="shared" si="0"/>
        <v>240</v>
      </c>
    </row>
    <row r="40" spans="1:9">
      <c r="A40" t="str">
        <f>個人申込書!Z44</f>
        <v/>
      </c>
      <c r="B40">
        <v>5</v>
      </c>
      <c r="C40" t="str">
        <f>個人申込書!AA44</f>
        <v>　</v>
      </c>
      <c r="D40" t="str">
        <f>個人申込書!AB44</f>
        <v xml:space="preserve"> </v>
      </c>
      <c r="E40" s="27">
        <f>個人申込書!B44</f>
        <v>0</v>
      </c>
      <c r="F40" t="str">
        <f>個人申込書!I44</f>
        <v/>
      </c>
      <c r="G40" t="str">
        <f>個人申込書!AD44</f>
        <v/>
      </c>
      <c r="H40" s="42" t="str">
        <f>IF(OR(C40="",個人申込書!D44=""),"",個人申込書!D44)</f>
        <v/>
      </c>
      <c r="I40" s="21" t="str">
        <f t="shared" si="0"/>
        <v>240</v>
      </c>
    </row>
    <row r="41" spans="1:9">
      <c r="A41" t="str">
        <f>個人申込書!Z45</f>
        <v/>
      </c>
      <c r="B41">
        <v>5</v>
      </c>
      <c r="C41" t="str">
        <f>個人申込書!AA45</f>
        <v>　</v>
      </c>
      <c r="D41" t="str">
        <f>個人申込書!AB45</f>
        <v xml:space="preserve"> </v>
      </c>
      <c r="E41" s="27">
        <f>個人申込書!B45</f>
        <v>0</v>
      </c>
      <c r="F41" t="str">
        <f>個人申込書!I45</f>
        <v/>
      </c>
      <c r="G41" t="str">
        <f>個人申込書!AD45</f>
        <v/>
      </c>
      <c r="H41" s="42" t="str">
        <f>IF(OR(C41="",個人申込書!D45=""),"",個人申込書!D45)</f>
        <v/>
      </c>
      <c r="I41" s="21" t="str">
        <f t="shared" si="0"/>
        <v>240</v>
      </c>
    </row>
    <row r="42" spans="1:9">
      <c r="A42" t="str">
        <f>個人申込書!Z46</f>
        <v/>
      </c>
      <c r="B42">
        <v>5</v>
      </c>
      <c r="C42" t="str">
        <f>個人申込書!AA46</f>
        <v>　</v>
      </c>
      <c r="D42" t="str">
        <f>個人申込書!AB46</f>
        <v xml:space="preserve"> </v>
      </c>
      <c r="E42" s="27">
        <f>個人申込書!B46</f>
        <v>0</v>
      </c>
      <c r="F42" t="str">
        <f>個人申込書!I46</f>
        <v/>
      </c>
      <c r="G42" t="str">
        <f>個人申込書!AD46</f>
        <v/>
      </c>
      <c r="H42" s="42" t="str">
        <f>IF(OR(C42="",個人申込書!D46=""),"",個人申込書!D46)</f>
        <v/>
      </c>
      <c r="I42" s="21" t="str">
        <f t="shared" si="0"/>
        <v>240</v>
      </c>
    </row>
    <row r="43" spans="1:9">
      <c r="A43" t="str">
        <f>個人申込書!Z47</f>
        <v/>
      </c>
      <c r="B43">
        <v>5</v>
      </c>
      <c r="C43" t="str">
        <f>個人申込書!AA47</f>
        <v>　</v>
      </c>
      <c r="D43" t="str">
        <f>個人申込書!AB47</f>
        <v xml:space="preserve"> </v>
      </c>
      <c r="E43" s="27">
        <f>個人申込書!B47</f>
        <v>0</v>
      </c>
      <c r="F43" t="str">
        <f>個人申込書!I47</f>
        <v/>
      </c>
      <c r="G43" t="str">
        <f>個人申込書!AD47</f>
        <v/>
      </c>
      <c r="H43" s="42" t="str">
        <f>IF(OR(C43="",個人申込書!D47=""),"",個人申込書!D47)</f>
        <v/>
      </c>
      <c r="I43" s="21" t="str">
        <f t="shared" si="0"/>
        <v>240</v>
      </c>
    </row>
    <row r="44" spans="1:9">
      <c r="A44" t="str">
        <f>個人申込書!Z48</f>
        <v/>
      </c>
      <c r="B44">
        <v>5</v>
      </c>
      <c r="C44" t="str">
        <f>個人申込書!AA48</f>
        <v>　</v>
      </c>
      <c r="D44" t="str">
        <f>個人申込書!AB48</f>
        <v xml:space="preserve"> </v>
      </c>
      <c r="E44" s="27">
        <f>個人申込書!B48</f>
        <v>0</v>
      </c>
      <c r="F44" t="str">
        <f>個人申込書!I48</f>
        <v/>
      </c>
      <c r="G44" t="str">
        <f>個人申込書!AD48</f>
        <v/>
      </c>
      <c r="H44" s="42" t="str">
        <f>IF(OR(C44="",個人申込書!D48=""),"",個人申込書!D48)</f>
        <v/>
      </c>
      <c r="I44" s="21" t="str">
        <f t="shared" si="0"/>
        <v>240</v>
      </c>
    </row>
    <row r="45" spans="1:9">
      <c r="A45" t="str">
        <f>個人申込書!Z49</f>
        <v/>
      </c>
      <c r="B45">
        <v>5</v>
      </c>
      <c r="C45" t="str">
        <f>個人申込書!AA49</f>
        <v>　</v>
      </c>
      <c r="D45" t="str">
        <f>個人申込書!AB49</f>
        <v xml:space="preserve"> </v>
      </c>
      <c r="E45" s="27">
        <f>個人申込書!B49</f>
        <v>0</v>
      </c>
      <c r="F45" t="str">
        <f>個人申込書!I49</f>
        <v/>
      </c>
      <c r="G45" t="str">
        <f>個人申込書!AD49</f>
        <v/>
      </c>
      <c r="H45" s="42" t="str">
        <f>IF(OR(C45="",個人申込書!D49=""),"",個人申込書!D49)</f>
        <v/>
      </c>
      <c r="I45" s="21" t="str">
        <f t="shared" si="0"/>
        <v>240</v>
      </c>
    </row>
    <row r="46" spans="1:9">
      <c r="A46" t="str">
        <f>個人申込書!Z50</f>
        <v/>
      </c>
      <c r="B46">
        <v>5</v>
      </c>
      <c r="C46" t="str">
        <f>個人申込書!AA50</f>
        <v>　</v>
      </c>
      <c r="D46" t="str">
        <f>個人申込書!AB50</f>
        <v xml:space="preserve"> </v>
      </c>
      <c r="E46" s="27">
        <f>個人申込書!B50</f>
        <v>0</v>
      </c>
      <c r="F46" t="str">
        <f>個人申込書!I50</f>
        <v/>
      </c>
      <c r="G46" t="str">
        <f>個人申込書!AD50</f>
        <v/>
      </c>
      <c r="H46" s="42" t="str">
        <f>IF(OR(C46="",個人申込書!D50=""),"",個人申込書!D50)</f>
        <v/>
      </c>
      <c r="I46" s="21" t="str">
        <f t="shared" si="0"/>
        <v>240</v>
      </c>
    </row>
    <row r="47" spans="1:9">
      <c r="A47" t="str">
        <f>個人申込書!Z51</f>
        <v/>
      </c>
      <c r="B47">
        <v>5</v>
      </c>
      <c r="C47" t="str">
        <f>個人申込書!AA51</f>
        <v>　</v>
      </c>
      <c r="D47" t="str">
        <f>個人申込書!AB51</f>
        <v xml:space="preserve"> </v>
      </c>
      <c r="E47" s="27">
        <f>個人申込書!B51</f>
        <v>0</v>
      </c>
      <c r="F47" t="str">
        <f>個人申込書!I51</f>
        <v/>
      </c>
      <c r="G47" t="str">
        <f>個人申込書!AD51</f>
        <v/>
      </c>
      <c r="H47" s="42" t="str">
        <f>IF(OR(C47="",個人申込書!D51=""),"",個人申込書!D51)</f>
        <v/>
      </c>
      <c r="I47" s="21" t="str">
        <f t="shared" si="0"/>
        <v>240</v>
      </c>
    </row>
    <row r="48" spans="1:9">
      <c r="A48" t="str">
        <f>個人申込書!Z52</f>
        <v/>
      </c>
      <c r="B48">
        <v>5</v>
      </c>
      <c r="C48" t="str">
        <f>個人申込書!AA52</f>
        <v>　</v>
      </c>
      <c r="D48" t="str">
        <f>個人申込書!AB52</f>
        <v xml:space="preserve"> </v>
      </c>
      <c r="E48" s="27">
        <f>個人申込書!B52</f>
        <v>0</v>
      </c>
      <c r="F48" t="str">
        <f>個人申込書!I52</f>
        <v/>
      </c>
      <c r="G48" t="str">
        <f>個人申込書!AD52</f>
        <v/>
      </c>
      <c r="H48" s="42" t="str">
        <f>IF(OR(C48="",個人申込書!D52=""),"",個人申込書!D52)</f>
        <v/>
      </c>
      <c r="I48" s="21" t="str">
        <f t="shared" si="0"/>
        <v>240</v>
      </c>
    </row>
    <row r="49" spans="1:9">
      <c r="A49" t="str">
        <f>個人申込書!Z53</f>
        <v/>
      </c>
      <c r="B49">
        <v>5</v>
      </c>
      <c r="C49" t="str">
        <f>個人申込書!AA53</f>
        <v>　</v>
      </c>
      <c r="D49" t="str">
        <f>個人申込書!AB53</f>
        <v xml:space="preserve"> </v>
      </c>
      <c r="E49" s="27">
        <f>個人申込書!B53</f>
        <v>0</v>
      </c>
      <c r="F49" t="str">
        <f>個人申込書!I53</f>
        <v/>
      </c>
      <c r="G49" t="str">
        <f>個人申込書!AD53</f>
        <v/>
      </c>
      <c r="H49" s="42" t="str">
        <f>IF(OR(C49="",個人申込書!D53=""),"",個人申込書!D53)</f>
        <v/>
      </c>
      <c r="I49" s="21" t="str">
        <f t="shared" si="0"/>
        <v>240</v>
      </c>
    </row>
    <row r="50" spans="1:9">
      <c r="A50" t="str">
        <f>個人申込書!Z54</f>
        <v/>
      </c>
      <c r="B50">
        <v>5</v>
      </c>
      <c r="C50" t="str">
        <f>個人申込書!AA54</f>
        <v>　</v>
      </c>
      <c r="D50" t="str">
        <f>個人申込書!AB54</f>
        <v xml:space="preserve"> </v>
      </c>
      <c r="E50" s="27">
        <f>個人申込書!B54</f>
        <v>0</v>
      </c>
      <c r="F50" t="str">
        <f>個人申込書!I54</f>
        <v/>
      </c>
      <c r="G50" t="str">
        <f>個人申込書!AD54</f>
        <v/>
      </c>
      <c r="H50" s="42" t="str">
        <f>IF(OR(C50="",個人申込書!D54=""),"",個人申込書!D54)</f>
        <v/>
      </c>
      <c r="I50" s="21" t="str">
        <f t="shared" si="0"/>
        <v>240</v>
      </c>
    </row>
    <row r="51" spans="1:9">
      <c r="A51" t="str">
        <f>個人申込書!Z55</f>
        <v/>
      </c>
      <c r="B51">
        <v>5</v>
      </c>
      <c r="C51" t="str">
        <f>個人申込書!AA55</f>
        <v>　</v>
      </c>
      <c r="D51" t="str">
        <f>個人申込書!AB55</f>
        <v xml:space="preserve"> </v>
      </c>
      <c r="E51" s="27">
        <f>個人申込書!B55</f>
        <v>0</v>
      </c>
      <c r="F51" t="str">
        <f>個人申込書!I55</f>
        <v/>
      </c>
      <c r="G51" t="str">
        <f>個人申込書!AD55</f>
        <v/>
      </c>
      <c r="H51" s="42" t="str">
        <f>IF(OR(C51="",個人申込書!D55=""),"",個人申込書!D55)</f>
        <v/>
      </c>
      <c r="I51" s="21" t="str">
        <f t="shared" si="0"/>
        <v>240</v>
      </c>
    </row>
    <row r="52" spans="1:9">
      <c r="A52" t="str">
        <f>個人申込書!Z56</f>
        <v/>
      </c>
      <c r="B52">
        <v>5</v>
      </c>
      <c r="C52" t="str">
        <f>個人申込書!AA56</f>
        <v>　</v>
      </c>
      <c r="D52" t="str">
        <f>個人申込書!AB56</f>
        <v xml:space="preserve"> </v>
      </c>
      <c r="E52" s="27">
        <f>個人申込書!B56</f>
        <v>0</v>
      </c>
      <c r="F52" t="str">
        <f>個人申込書!I56</f>
        <v/>
      </c>
      <c r="G52" t="str">
        <f>個人申込書!AD56</f>
        <v/>
      </c>
      <c r="H52" s="42" t="str">
        <f>IF(OR(C52="",個人申込書!D56=""),"",個人申込書!D56)</f>
        <v/>
      </c>
      <c r="I52" s="21" t="str">
        <f t="shared" si="0"/>
        <v>240</v>
      </c>
    </row>
    <row r="53" spans="1:9">
      <c r="A53" t="str">
        <f>個人申込書!Z57</f>
        <v/>
      </c>
      <c r="B53">
        <v>5</v>
      </c>
      <c r="C53" t="str">
        <f>個人申込書!AA57</f>
        <v>　</v>
      </c>
      <c r="D53" t="str">
        <f>個人申込書!AB57</f>
        <v xml:space="preserve"> </v>
      </c>
      <c r="E53" s="27">
        <f>個人申込書!B57</f>
        <v>0</v>
      </c>
      <c r="F53" t="str">
        <f>個人申込書!I57</f>
        <v/>
      </c>
      <c r="G53" t="str">
        <f>個人申込書!AD57</f>
        <v/>
      </c>
      <c r="H53" s="42" t="str">
        <f>IF(OR(C53="",個人申込書!D57=""),"",個人申込書!D57)</f>
        <v/>
      </c>
      <c r="I53" s="21" t="str">
        <f t="shared" si="0"/>
        <v>240</v>
      </c>
    </row>
    <row r="54" spans="1:9">
      <c r="A54" t="str">
        <f>個人申込書!Z58</f>
        <v/>
      </c>
      <c r="B54">
        <v>5</v>
      </c>
      <c r="C54" t="str">
        <f>個人申込書!AA58</f>
        <v>　</v>
      </c>
      <c r="D54" t="str">
        <f>個人申込書!AB58</f>
        <v xml:space="preserve"> </v>
      </c>
      <c r="E54" s="27">
        <f>個人申込書!B58</f>
        <v>0</v>
      </c>
      <c r="F54" t="str">
        <f>個人申込書!I58</f>
        <v/>
      </c>
      <c r="G54" t="str">
        <f>個人申込書!AD58</f>
        <v/>
      </c>
      <c r="H54" s="42" t="str">
        <f>IF(OR(C54="",個人申込書!D58=""),"",個人申込書!D58)</f>
        <v/>
      </c>
      <c r="I54" s="21" t="str">
        <f t="shared" si="0"/>
        <v>240</v>
      </c>
    </row>
    <row r="55" spans="1:9">
      <c r="A55" t="str">
        <f>個人申込書!Z59</f>
        <v/>
      </c>
      <c r="B55">
        <v>5</v>
      </c>
      <c r="C55" t="str">
        <f>個人申込書!AA59</f>
        <v>　</v>
      </c>
      <c r="D55" t="str">
        <f>個人申込書!AB59</f>
        <v xml:space="preserve"> </v>
      </c>
      <c r="E55" s="27">
        <f>個人申込書!B59</f>
        <v>0</v>
      </c>
      <c r="F55" t="str">
        <f>個人申込書!I59</f>
        <v/>
      </c>
      <c r="G55" t="str">
        <f>個人申込書!AD59</f>
        <v/>
      </c>
      <c r="H55" s="42" t="str">
        <f>IF(OR(C55="",個人申込書!D59=""),"",個人申込書!D59)</f>
        <v/>
      </c>
      <c r="I55" s="21" t="str">
        <f t="shared" si="0"/>
        <v>240</v>
      </c>
    </row>
    <row r="56" spans="1:9">
      <c r="A56" t="str">
        <f>個人申込書!Z60</f>
        <v/>
      </c>
      <c r="B56">
        <v>5</v>
      </c>
      <c r="C56" t="str">
        <f>個人申込書!AA60</f>
        <v>　</v>
      </c>
      <c r="D56" t="str">
        <f>個人申込書!AB60</f>
        <v xml:space="preserve"> </v>
      </c>
      <c r="E56" s="27">
        <f>個人申込書!B60</f>
        <v>0</v>
      </c>
      <c r="F56" t="str">
        <f>個人申込書!I60</f>
        <v/>
      </c>
      <c r="G56" t="str">
        <f>個人申込書!AD60</f>
        <v/>
      </c>
      <c r="H56" s="42" t="str">
        <f>IF(OR(C56="",個人申込書!D60=""),"",個人申込書!D60)</f>
        <v/>
      </c>
      <c r="I56" s="21" t="str">
        <f t="shared" si="0"/>
        <v>240</v>
      </c>
    </row>
    <row r="57" spans="1:9">
      <c r="A57" t="str">
        <f>個人申込書!Z61</f>
        <v/>
      </c>
      <c r="B57">
        <v>5</v>
      </c>
      <c r="C57" t="str">
        <f>個人申込書!AA61</f>
        <v>　</v>
      </c>
      <c r="D57" t="str">
        <f>個人申込書!AB61</f>
        <v xml:space="preserve"> </v>
      </c>
      <c r="E57" s="27">
        <f>個人申込書!B61</f>
        <v>0</v>
      </c>
      <c r="F57" t="str">
        <f>個人申込書!I61</f>
        <v/>
      </c>
      <c r="G57" t="str">
        <f>個人申込書!AD61</f>
        <v/>
      </c>
      <c r="H57" s="42" t="str">
        <f>IF(OR(C57="",個人申込書!D61=""),"",個人申込書!D61)</f>
        <v/>
      </c>
      <c r="I57" s="21" t="str">
        <f t="shared" si="0"/>
        <v>240</v>
      </c>
    </row>
    <row r="58" spans="1:9">
      <c r="A58" t="str">
        <f>個人申込書!Z62</f>
        <v/>
      </c>
      <c r="B58">
        <v>5</v>
      </c>
      <c r="C58" t="str">
        <f>個人申込書!AA62</f>
        <v>　</v>
      </c>
      <c r="D58" t="str">
        <f>個人申込書!AB62</f>
        <v xml:space="preserve"> </v>
      </c>
      <c r="E58" s="27">
        <f>個人申込書!B62</f>
        <v>0</v>
      </c>
      <c r="F58" t="str">
        <f>個人申込書!I62</f>
        <v/>
      </c>
      <c r="G58" t="str">
        <f>個人申込書!AD62</f>
        <v/>
      </c>
      <c r="H58" s="42" t="str">
        <f>IF(OR(C58="",個人申込書!D62=""),"",個人申込書!D62)</f>
        <v/>
      </c>
      <c r="I58" s="21" t="str">
        <f t="shared" si="0"/>
        <v>240</v>
      </c>
    </row>
    <row r="59" spans="1:9">
      <c r="A59" t="str">
        <f>個人申込書!Z63</f>
        <v/>
      </c>
      <c r="B59">
        <v>5</v>
      </c>
      <c r="C59" t="str">
        <f>個人申込書!AA63</f>
        <v>　</v>
      </c>
      <c r="D59" t="str">
        <f>個人申込書!AB63</f>
        <v xml:space="preserve"> </v>
      </c>
      <c r="E59" s="27">
        <f>個人申込書!B63</f>
        <v>0</v>
      </c>
      <c r="F59" t="str">
        <f>個人申込書!I63</f>
        <v/>
      </c>
      <c r="G59" t="str">
        <f>個人申込書!AD63</f>
        <v/>
      </c>
      <c r="H59" s="42" t="str">
        <f>IF(OR(C59="",個人申込書!D63=""),"",個人申込書!D63)</f>
        <v/>
      </c>
      <c r="I59" s="21" t="str">
        <f t="shared" si="0"/>
        <v>240</v>
      </c>
    </row>
    <row r="60" spans="1:9">
      <c r="A60" t="str">
        <f>個人申込書!Z64</f>
        <v/>
      </c>
      <c r="B60">
        <v>5</v>
      </c>
      <c r="C60" t="str">
        <f>個人申込書!AA64</f>
        <v>　</v>
      </c>
      <c r="D60" t="str">
        <f>個人申込書!AB64</f>
        <v xml:space="preserve"> </v>
      </c>
      <c r="E60" s="27">
        <f>個人申込書!B64</f>
        <v>0</v>
      </c>
      <c r="F60" t="str">
        <f>個人申込書!I64</f>
        <v/>
      </c>
      <c r="G60" t="str">
        <f>個人申込書!AD64</f>
        <v/>
      </c>
      <c r="H60" s="42" t="str">
        <f>IF(OR(C60="",個人申込書!D64=""),"",個人申込書!D64)</f>
        <v/>
      </c>
      <c r="I60" s="21" t="str">
        <f t="shared" si="0"/>
        <v>240</v>
      </c>
    </row>
    <row r="61" spans="1:9">
      <c r="A61" s="28" t="str">
        <f>個人申込書!Z65</f>
        <v/>
      </c>
      <c r="B61" s="28">
        <v>5</v>
      </c>
      <c r="C61" s="28" t="str">
        <f>個人申込書!AA65</f>
        <v>　</v>
      </c>
      <c r="D61" s="28" t="str">
        <f>個人申込書!AB65</f>
        <v xml:space="preserve"> </v>
      </c>
      <c r="E61" s="110">
        <f>個人申込書!B65</f>
        <v>0</v>
      </c>
      <c r="F61" s="28" t="str">
        <f>個人申込書!I65</f>
        <v/>
      </c>
      <c r="G61" s="28" t="str">
        <f>個人申込書!AD65</f>
        <v/>
      </c>
      <c r="H61" s="43" t="str">
        <f>IF(OR(C61="",個人申込書!D65=""),"",個人申込書!D65)</f>
        <v/>
      </c>
      <c r="I61" s="21" t="str">
        <f t="shared" si="0"/>
        <v>240</v>
      </c>
    </row>
    <row r="62" spans="1:9">
      <c r="E62" s="27"/>
      <c r="F62" t="str">
        <f>IF(A62="","",個人申込書!I66)</f>
        <v/>
      </c>
      <c r="G62" t="str">
        <f>IF(A62="","",個人申込書!AD66)</f>
        <v/>
      </c>
      <c r="I62" s="21" t="str">
        <f t="shared" si="0"/>
        <v>240</v>
      </c>
    </row>
    <row r="63" spans="1:9">
      <c r="A63" s="28"/>
      <c r="B63" s="28"/>
      <c r="C63" s="28"/>
      <c r="D63" s="28"/>
      <c r="E63" s="110"/>
      <c r="F63" s="28" t="str">
        <f>IF(A63="","",個人申込書!I67)</f>
        <v/>
      </c>
      <c r="G63" s="28" t="str">
        <f>IF(A63="","",個人申込書!AD67)</f>
        <v/>
      </c>
      <c r="H63" s="43"/>
      <c r="I63" s="21" t="str">
        <f t="shared" si="0"/>
        <v>240</v>
      </c>
    </row>
    <row r="64" spans="1:9">
      <c r="A64" t="str">
        <f>個人申込書!Z68</f>
        <v/>
      </c>
      <c r="B64">
        <v>0</v>
      </c>
      <c r="C64" t="str">
        <f>個人申込書!AA68</f>
        <v>　</v>
      </c>
      <c r="D64" t="str">
        <f>個人申込書!AB68</f>
        <v xml:space="preserve"> </v>
      </c>
      <c r="E64" s="27">
        <f>個人申込書!B68</f>
        <v>0</v>
      </c>
      <c r="F64" s="31" t="str">
        <f>個人申込書!I68</f>
        <v/>
      </c>
      <c r="G64" s="31" t="str">
        <f>個人申込書!AD68</f>
        <v/>
      </c>
      <c r="H64" s="42" t="str">
        <f>IF(OR(C64="",個人申込書!D68=""),"",個人申込書!D68)</f>
        <v/>
      </c>
      <c r="I64" s="21" t="str">
        <f t="shared" si="0"/>
        <v>240</v>
      </c>
    </row>
    <row r="65" spans="1:9">
      <c r="A65" t="str">
        <f>個人申込書!Z69</f>
        <v/>
      </c>
      <c r="B65">
        <v>0</v>
      </c>
      <c r="C65" t="str">
        <f>個人申込書!AA69</f>
        <v>　</v>
      </c>
      <c r="D65" t="str">
        <f>個人申込書!AB69</f>
        <v xml:space="preserve"> </v>
      </c>
      <c r="E65" s="27">
        <f>個人申込書!B69</f>
        <v>0</v>
      </c>
      <c r="F65" t="str">
        <f>個人申込書!I69</f>
        <v/>
      </c>
      <c r="G65" t="str">
        <f>個人申込書!AD69</f>
        <v/>
      </c>
      <c r="H65" s="42" t="str">
        <f>IF(OR(C65="",個人申込書!D69=""),"",個人申込書!D69)</f>
        <v/>
      </c>
      <c r="I65" s="21" t="str">
        <f t="shared" si="0"/>
        <v>240</v>
      </c>
    </row>
    <row r="66" spans="1:9">
      <c r="A66" t="str">
        <f>個人申込書!Z70</f>
        <v/>
      </c>
      <c r="B66">
        <v>0</v>
      </c>
      <c r="C66" t="str">
        <f>個人申込書!AA70</f>
        <v>　</v>
      </c>
      <c r="D66" t="str">
        <f>個人申込書!AB70</f>
        <v xml:space="preserve"> </v>
      </c>
      <c r="E66" s="27">
        <f>個人申込書!B70</f>
        <v>0</v>
      </c>
      <c r="F66" t="str">
        <f>個人申込書!I70</f>
        <v/>
      </c>
      <c r="G66" t="str">
        <f>個人申込書!AD70</f>
        <v/>
      </c>
      <c r="H66" s="42" t="str">
        <f>IF(OR(C66="",個人申込書!D70=""),"",個人申込書!D70)</f>
        <v/>
      </c>
      <c r="I66" s="21" t="str">
        <f t="shared" si="0"/>
        <v>240</v>
      </c>
    </row>
    <row r="67" spans="1:9">
      <c r="A67" t="str">
        <f>個人申込書!Z71</f>
        <v/>
      </c>
      <c r="B67">
        <v>0</v>
      </c>
      <c r="C67" t="str">
        <f>個人申込書!AA71</f>
        <v>　</v>
      </c>
      <c r="D67" t="str">
        <f>個人申込書!AB71</f>
        <v xml:space="preserve"> </v>
      </c>
      <c r="E67" s="27">
        <f>個人申込書!B71</f>
        <v>0</v>
      </c>
      <c r="F67" t="str">
        <f>個人申込書!I71</f>
        <v/>
      </c>
      <c r="G67" t="str">
        <f>個人申込書!AD71</f>
        <v/>
      </c>
      <c r="H67" s="42" t="str">
        <f>IF(OR(C67="",個人申込書!D71=""),"",個人申込書!D71)</f>
        <v/>
      </c>
      <c r="I67" s="21" t="str">
        <f t="shared" si="0"/>
        <v>240</v>
      </c>
    </row>
    <row r="68" spans="1:9">
      <c r="A68" t="str">
        <f>個人申込書!Z72</f>
        <v/>
      </c>
      <c r="B68">
        <v>0</v>
      </c>
      <c r="C68" t="str">
        <f>個人申込書!AA72</f>
        <v>　</v>
      </c>
      <c r="D68" t="str">
        <f>個人申込書!AB72</f>
        <v xml:space="preserve"> </v>
      </c>
      <c r="E68" s="27">
        <f>個人申込書!B72</f>
        <v>0</v>
      </c>
      <c r="F68" t="str">
        <f>個人申込書!I72</f>
        <v/>
      </c>
      <c r="G68" t="str">
        <f>個人申込書!AD72</f>
        <v/>
      </c>
      <c r="H68" s="42" t="str">
        <f>IF(OR(C68="",個人申込書!D72=""),"",個人申込書!D72)</f>
        <v/>
      </c>
      <c r="I68" s="21" t="str">
        <f t="shared" ref="I68:I123" si="1">I67</f>
        <v>240</v>
      </c>
    </row>
    <row r="69" spans="1:9">
      <c r="A69" t="str">
        <f>個人申込書!Z73</f>
        <v/>
      </c>
      <c r="B69">
        <v>0</v>
      </c>
      <c r="C69" t="str">
        <f>個人申込書!AA73</f>
        <v>　</v>
      </c>
      <c r="D69" t="str">
        <f>個人申込書!AB73</f>
        <v xml:space="preserve"> </v>
      </c>
      <c r="E69" s="27">
        <f>個人申込書!B73</f>
        <v>0</v>
      </c>
      <c r="F69" t="str">
        <f>個人申込書!I73</f>
        <v/>
      </c>
      <c r="G69" t="str">
        <f>個人申込書!AD73</f>
        <v/>
      </c>
      <c r="H69" s="42" t="str">
        <f>IF(OR(C69="",個人申込書!D73=""),"",個人申込書!D73)</f>
        <v/>
      </c>
      <c r="I69" s="21" t="str">
        <f t="shared" si="1"/>
        <v>240</v>
      </c>
    </row>
    <row r="70" spans="1:9">
      <c r="A70" t="str">
        <f>個人申込書!Z74</f>
        <v/>
      </c>
      <c r="B70">
        <v>0</v>
      </c>
      <c r="C70" t="str">
        <f>個人申込書!AA74</f>
        <v>　</v>
      </c>
      <c r="D70" t="str">
        <f>個人申込書!AB74</f>
        <v xml:space="preserve"> </v>
      </c>
      <c r="E70" s="27">
        <f>個人申込書!B74</f>
        <v>0</v>
      </c>
      <c r="F70" t="str">
        <f>個人申込書!I74</f>
        <v/>
      </c>
      <c r="G70" t="str">
        <f>個人申込書!AD74</f>
        <v/>
      </c>
      <c r="H70" s="42" t="str">
        <f>IF(OR(C70="",個人申込書!D74=""),"",個人申込書!D74)</f>
        <v/>
      </c>
      <c r="I70" s="21" t="str">
        <f t="shared" si="1"/>
        <v>240</v>
      </c>
    </row>
    <row r="71" spans="1:9">
      <c r="A71" t="str">
        <f>個人申込書!Z75</f>
        <v/>
      </c>
      <c r="B71">
        <v>0</v>
      </c>
      <c r="C71" t="str">
        <f>個人申込書!AA75</f>
        <v>　</v>
      </c>
      <c r="D71" t="str">
        <f>個人申込書!AB75</f>
        <v xml:space="preserve"> </v>
      </c>
      <c r="E71" s="27">
        <f>個人申込書!B75</f>
        <v>0</v>
      </c>
      <c r="F71" t="str">
        <f>個人申込書!I75</f>
        <v/>
      </c>
      <c r="G71" t="str">
        <f>個人申込書!AD75</f>
        <v/>
      </c>
      <c r="H71" s="42" t="str">
        <f>IF(OR(C71="",個人申込書!D75=""),"",個人申込書!D75)</f>
        <v/>
      </c>
      <c r="I71" s="21" t="str">
        <f t="shared" si="1"/>
        <v>240</v>
      </c>
    </row>
    <row r="72" spans="1:9">
      <c r="A72" t="str">
        <f>個人申込書!Z76</f>
        <v/>
      </c>
      <c r="B72">
        <v>0</v>
      </c>
      <c r="C72" t="str">
        <f>個人申込書!AA76</f>
        <v>　</v>
      </c>
      <c r="D72" t="str">
        <f>個人申込書!AB76</f>
        <v xml:space="preserve"> </v>
      </c>
      <c r="E72" s="27">
        <f>個人申込書!B76</f>
        <v>0</v>
      </c>
      <c r="F72" t="str">
        <f>個人申込書!I76</f>
        <v/>
      </c>
      <c r="G72" t="str">
        <f>個人申込書!AD76</f>
        <v/>
      </c>
      <c r="H72" s="42" t="str">
        <f>IF(OR(C72="",個人申込書!D76=""),"",個人申込書!D76)</f>
        <v/>
      </c>
      <c r="I72" s="21" t="str">
        <f t="shared" si="1"/>
        <v>240</v>
      </c>
    </row>
    <row r="73" spans="1:9">
      <c r="A73" t="str">
        <f>個人申込書!Z77</f>
        <v/>
      </c>
      <c r="B73">
        <v>0</v>
      </c>
      <c r="C73" t="str">
        <f>個人申込書!AA77</f>
        <v>　</v>
      </c>
      <c r="D73" t="str">
        <f>個人申込書!AB77</f>
        <v xml:space="preserve"> </v>
      </c>
      <c r="E73" s="27">
        <f>個人申込書!B77</f>
        <v>0</v>
      </c>
      <c r="F73" t="str">
        <f>個人申込書!I77</f>
        <v/>
      </c>
      <c r="G73" t="str">
        <f>個人申込書!AD77</f>
        <v/>
      </c>
      <c r="H73" s="42" t="str">
        <f>IF(OR(C73="",個人申込書!D77=""),"",個人申込書!D77)</f>
        <v/>
      </c>
      <c r="I73" s="21" t="str">
        <f t="shared" si="1"/>
        <v>240</v>
      </c>
    </row>
    <row r="74" spans="1:9">
      <c r="A74" t="str">
        <f>個人申込書!Z78</f>
        <v/>
      </c>
      <c r="B74">
        <v>0</v>
      </c>
      <c r="C74" t="str">
        <f>個人申込書!AA78</f>
        <v>　</v>
      </c>
      <c r="D74" t="str">
        <f>個人申込書!AB78</f>
        <v xml:space="preserve"> </v>
      </c>
      <c r="E74" s="27">
        <f>個人申込書!B78</f>
        <v>0</v>
      </c>
      <c r="F74" t="str">
        <f>個人申込書!I78</f>
        <v/>
      </c>
      <c r="G74" t="str">
        <f>個人申込書!AD78</f>
        <v/>
      </c>
      <c r="H74" s="42" t="str">
        <f>IF(OR(C74="",個人申込書!D78=""),"",個人申込書!D78)</f>
        <v/>
      </c>
      <c r="I74" s="21" t="str">
        <f t="shared" si="1"/>
        <v>240</v>
      </c>
    </row>
    <row r="75" spans="1:9">
      <c r="A75" t="str">
        <f>個人申込書!Z79</f>
        <v/>
      </c>
      <c r="B75">
        <v>0</v>
      </c>
      <c r="C75" t="str">
        <f>個人申込書!AA79</f>
        <v>　</v>
      </c>
      <c r="D75" t="str">
        <f>個人申込書!AB79</f>
        <v xml:space="preserve"> </v>
      </c>
      <c r="E75" s="27">
        <f>個人申込書!B79</f>
        <v>0</v>
      </c>
      <c r="F75" t="str">
        <f>個人申込書!I79</f>
        <v/>
      </c>
      <c r="G75" t="str">
        <f>個人申込書!AD79</f>
        <v/>
      </c>
      <c r="H75" s="42" t="str">
        <f>IF(OR(C75="",個人申込書!D79=""),"",個人申込書!D79)</f>
        <v/>
      </c>
      <c r="I75" s="21" t="str">
        <f t="shared" si="1"/>
        <v>240</v>
      </c>
    </row>
    <row r="76" spans="1:9">
      <c r="A76" t="str">
        <f>個人申込書!Z80</f>
        <v/>
      </c>
      <c r="B76">
        <v>0</v>
      </c>
      <c r="C76" t="str">
        <f>個人申込書!AA80</f>
        <v>　</v>
      </c>
      <c r="D76" t="str">
        <f>個人申込書!AB80</f>
        <v xml:space="preserve"> </v>
      </c>
      <c r="E76" s="27">
        <f>個人申込書!B80</f>
        <v>0</v>
      </c>
      <c r="F76" t="str">
        <f>個人申込書!I80</f>
        <v/>
      </c>
      <c r="G76" t="str">
        <f>個人申込書!AD80</f>
        <v/>
      </c>
      <c r="H76" s="42" t="str">
        <f>IF(OR(C76="",個人申込書!D80=""),"",個人申込書!D80)</f>
        <v/>
      </c>
      <c r="I76" s="21" t="str">
        <f t="shared" si="1"/>
        <v>240</v>
      </c>
    </row>
    <row r="77" spans="1:9">
      <c r="A77" t="str">
        <f>個人申込書!Z81</f>
        <v/>
      </c>
      <c r="B77">
        <v>0</v>
      </c>
      <c r="C77" t="str">
        <f>個人申込書!AA81</f>
        <v>　</v>
      </c>
      <c r="D77" t="str">
        <f>個人申込書!AB81</f>
        <v xml:space="preserve"> </v>
      </c>
      <c r="E77" s="27">
        <f>個人申込書!B81</f>
        <v>0</v>
      </c>
      <c r="F77" t="str">
        <f>個人申込書!I81</f>
        <v/>
      </c>
      <c r="G77" t="str">
        <f>個人申込書!AD81</f>
        <v/>
      </c>
      <c r="H77" s="42" t="str">
        <f>IF(OR(C77="",個人申込書!D81=""),"",個人申込書!D81)</f>
        <v/>
      </c>
      <c r="I77" s="21" t="str">
        <f t="shared" si="1"/>
        <v>240</v>
      </c>
    </row>
    <row r="78" spans="1:9">
      <c r="A78" t="str">
        <f>個人申込書!Z82</f>
        <v/>
      </c>
      <c r="B78">
        <v>0</v>
      </c>
      <c r="C78" t="str">
        <f>個人申込書!AA82</f>
        <v>　</v>
      </c>
      <c r="D78" t="str">
        <f>個人申込書!AB82</f>
        <v xml:space="preserve"> </v>
      </c>
      <c r="E78" s="27">
        <f>個人申込書!B82</f>
        <v>0</v>
      </c>
      <c r="F78" t="str">
        <f>個人申込書!I82</f>
        <v/>
      </c>
      <c r="G78" t="str">
        <f>個人申込書!AD82</f>
        <v/>
      </c>
      <c r="H78" s="42" t="str">
        <f>IF(OR(C78="",個人申込書!D82=""),"",個人申込書!D82)</f>
        <v/>
      </c>
      <c r="I78" s="21" t="str">
        <f t="shared" si="1"/>
        <v>240</v>
      </c>
    </row>
    <row r="79" spans="1:9">
      <c r="A79" t="str">
        <f>個人申込書!Z83</f>
        <v/>
      </c>
      <c r="B79">
        <v>0</v>
      </c>
      <c r="C79" t="str">
        <f>個人申込書!AA83</f>
        <v>　</v>
      </c>
      <c r="D79" t="str">
        <f>個人申込書!AB83</f>
        <v xml:space="preserve"> </v>
      </c>
      <c r="E79" s="27">
        <f>個人申込書!B83</f>
        <v>0</v>
      </c>
      <c r="F79" t="str">
        <f>個人申込書!I83</f>
        <v/>
      </c>
      <c r="G79" t="str">
        <f>個人申込書!AD83</f>
        <v/>
      </c>
      <c r="H79" s="42" t="str">
        <f>IF(OR(C79="",個人申込書!D83=""),"",個人申込書!D83)</f>
        <v/>
      </c>
      <c r="I79" s="21" t="str">
        <f t="shared" si="1"/>
        <v>240</v>
      </c>
    </row>
    <row r="80" spans="1:9">
      <c r="A80" t="str">
        <f>個人申込書!Z84</f>
        <v/>
      </c>
      <c r="B80">
        <v>0</v>
      </c>
      <c r="C80" t="str">
        <f>個人申込書!AA84</f>
        <v>　</v>
      </c>
      <c r="D80" t="str">
        <f>個人申込書!AB84</f>
        <v xml:space="preserve"> </v>
      </c>
      <c r="E80" s="27">
        <f>個人申込書!B84</f>
        <v>0</v>
      </c>
      <c r="F80" t="str">
        <f>個人申込書!I84</f>
        <v/>
      </c>
      <c r="G80" t="str">
        <f>個人申込書!AD84</f>
        <v/>
      </c>
      <c r="H80" s="42" t="str">
        <f>IF(OR(C80="",個人申込書!D84=""),"",個人申込書!D84)</f>
        <v/>
      </c>
      <c r="I80" s="21" t="str">
        <f t="shared" si="1"/>
        <v>240</v>
      </c>
    </row>
    <row r="81" spans="1:9">
      <c r="A81" t="str">
        <f>個人申込書!Z85</f>
        <v/>
      </c>
      <c r="B81">
        <v>0</v>
      </c>
      <c r="C81" t="str">
        <f>個人申込書!AA85</f>
        <v>　</v>
      </c>
      <c r="D81" t="str">
        <f>個人申込書!AB85</f>
        <v xml:space="preserve"> </v>
      </c>
      <c r="E81" s="27">
        <f>個人申込書!B85</f>
        <v>0</v>
      </c>
      <c r="F81" t="str">
        <f>個人申込書!I85</f>
        <v/>
      </c>
      <c r="G81" t="str">
        <f>個人申込書!AD85</f>
        <v/>
      </c>
      <c r="H81" s="42" t="str">
        <f>IF(OR(C81="",個人申込書!D85=""),"",個人申込書!D85)</f>
        <v/>
      </c>
      <c r="I81" s="21" t="str">
        <f t="shared" si="1"/>
        <v>240</v>
      </c>
    </row>
    <row r="82" spans="1:9">
      <c r="A82" t="str">
        <f>個人申込書!Z86</f>
        <v/>
      </c>
      <c r="B82">
        <v>0</v>
      </c>
      <c r="C82" t="str">
        <f>個人申込書!AA86</f>
        <v>　</v>
      </c>
      <c r="D82" t="str">
        <f>個人申込書!AB86</f>
        <v xml:space="preserve"> </v>
      </c>
      <c r="E82" s="27">
        <f>個人申込書!B86</f>
        <v>0</v>
      </c>
      <c r="F82" t="str">
        <f>個人申込書!I86</f>
        <v/>
      </c>
      <c r="G82" t="str">
        <f>個人申込書!AD86</f>
        <v/>
      </c>
      <c r="H82" s="42" t="str">
        <f>IF(OR(C82="",個人申込書!D86=""),"",個人申込書!D86)</f>
        <v/>
      </c>
      <c r="I82" s="21" t="str">
        <f t="shared" si="1"/>
        <v>240</v>
      </c>
    </row>
    <row r="83" spans="1:9">
      <c r="A83" t="str">
        <f>個人申込書!Z87</f>
        <v/>
      </c>
      <c r="B83">
        <v>0</v>
      </c>
      <c r="C83" t="str">
        <f>個人申込書!AA87</f>
        <v>　</v>
      </c>
      <c r="D83" t="str">
        <f>個人申込書!AB87</f>
        <v xml:space="preserve"> </v>
      </c>
      <c r="E83" s="27">
        <f>個人申込書!B87</f>
        <v>0</v>
      </c>
      <c r="F83" t="str">
        <f>個人申込書!I87</f>
        <v/>
      </c>
      <c r="G83" t="str">
        <f>個人申込書!AD87</f>
        <v/>
      </c>
      <c r="H83" s="42" t="str">
        <f>IF(OR(C83="",個人申込書!D87=""),"",個人申込書!D87)</f>
        <v/>
      </c>
      <c r="I83" s="21" t="str">
        <f t="shared" si="1"/>
        <v>240</v>
      </c>
    </row>
    <row r="84" spans="1:9">
      <c r="A84" t="str">
        <f>個人申込書!Z88</f>
        <v/>
      </c>
      <c r="B84">
        <v>0</v>
      </c>
      <c r="C84" t="str">
        <f>個人申込書!AA88</f>
        <v>　</v>
      </c>
      <c r="D84" t="str">
        <f>個人申込書!AB88</f>
        <v xml:space="preserve"> </v>
      </c>
      <c r="E84" s="27">
        <f>個人申込書!B88</f>
        <v>0</v>
      </c>
      <c r="F84" t="str">
        <f>個人申込書!I88</f>
        <v/>
      </c>
      <c r="G84" t="str">
        <f>個人申込書!AD88</f>
        <v/>
      </c>
      <c r="H84" s="42" t="str">
        <f>IF(OR(C84="",個人申込書!D88=""),"",個人申込書!D88)</f>
        <v/>
      </c>
      <c r="I84" s="21" t="str">
        <f t="shared" si="1"/>
        <v>240</v>
      </c>
    </row>
    <row r="85" spans="1:9">
      <c r="A85" t="str">
        <f>個人申込書!Z89</f>
        <v/>
      </c>
      <c r="B85">
        <v>0</v>
      </c>
      <c r="C85" t="str">
        <f>個人申込書!AA89</f>
        <v>　</v>
      </c>
      <c r="D85" t="str">
        <f>個人申込書!AB89</f>
        <v xml:space="preserve"> </v>
      </c>
      <c r="E85" s="27">
        <f>個人申込書!B89</f>
        <v>0</v>
      </c>
      <c r="F85" t="str">
        <f>個人申込書!I89</f>
        <v/>
      </c>
      <c r="G85" t="str">
        <f>個人申込書!AD89</f>
        <v/>
      </c>
      <c r="H85" s="42" t="str">
        <f>IF(OR(C85="",個人申込書!D89=""),"",個人申込書!D89)</f>
        <v/>
      </c>
      <c r="I85" s="21" t="str">
        <f t="shared" si="1"/>
        <v>240</v>
      </c>
    </row>
    <row r="86" spans="1:9">
      <c r="A86" t="str">
        <f>個人申込書!Z90</f>
        <v/>
      </c>
      <c r="B86">
        <v>0</v>
      </c>
      <c r="C86" t="str">
        <f>個人申込書!AA90</f>
        <v>　</v>
      </c>
      <c r="D86" t="str">
        <f>個人申込書!AB90</f>
        <v xml:space="preserve"> </v>
      </c>
      <c r="E86" s="27">
        <f>個人申込書!B90</f>
        <v>0</v>
      </c>
      <c r="F86" t="str">
        <f>個人申込書!I90</f>
        <v/>
      </c>
      <c r="G86" t="str">
        <f>個人申込書!AD90</f>
        <v/>
      </c>
      <c r="H86" s="42" t="str">
        <f>IF(OR(C86="",個人申込書!D90=""),"",個人申込書!D90)</f>
        <v/>
      </c>
      <c r="I86" s="21" t="str">
        <f t="shared" si="1"/>
        <v>240</v>
      </c>
    </row>
    <row r="87" spans="1:9">
      <c r="A87" t="str">
        <f>個人申込書!Z91</f>
        <v/>
      </c>
      <c r="B87">
        <v>0</v>
      </c>
      <c r="C87" t="str">
        <f>個人申込書!AA91</f>
        <v>　</v>
      </c>
      <c r="D87" t="str">
        <f>個人申込書!AB91</f>
        <v xml:space="preserve"> </v>
      </c>
      <c r="E87" s="27">
        <f>個人申込書!B91</f>
        <v>0</v>
      </c>
      <c r="F87" t="str">
        <f>個人申込書!I91</f>
        <v/>
      </c>
      <c r="G87" t="str">
        <f>個人申込書!AD91</f>
        <v/>
      </c>
      <c r="H87" s="42" t="str">
        <f>IF(OR(C87="",個人申込書!D91=""),"",個人申込書!D91)</f>
        <v/>
      </c>
      <c r="I87" s="21" t="str">
        <f t="shared" si="1"/>
        <v>240</v>
      </c>
    </row>
    <row r="88" spans="1:9">
      <c r="A88" t="str">
        <f>個人申込書!Z92</f>
        <v/>
      </c>
      <c r="B88">
        <v>0</v>
      </c>
      <c r="C88" t="str">
        <f>個人申込書!AA92</f>
        <v>　</v>
      </c>
      <c r="D88" t="str">
        <f>個人申込書!AB92</f>
        <v xml:space="preserve"> </v>
      </c>
      <c r="E88" s="27">
        <f>個人申込書!B92</f>
        <v>0</v>
      </c>
      <c r="F88" t="str">
        <f>個人申込書!I92</f>
        <v/>
      </c>
      <c r="G88" t="str">
        <f>個人申込書!AD92</f>
        <v/>
      </c>
      <c r="H88" s="42" t="str">
        <f>IF(OR(C88="",個人申込書!D92=""),"",個人申込書!D92)</f>
        <v/>
      </c>
      <c r="I88" s="21" t="str">
        <f t="shared" si="1"/>
        <v>240</v>
      </c>
    </row>
    <row r="89" spans="1:9">
      <c r="A89" t="str">
        <f>個人申込書!Z93</f>
        <v/>
      </c>
      <c r="B89">
        <v>0</v>
      </c>
      <c r="C89" t="str">
        <f>個人申込書!AA93</f>
        <v>　</v>
      </c>
      <c r="D89" t="str">
        <f>個人申込書!AB93</f>
        <v xml:space="preserve"> </v>
      </c>
      <c r="E89" s="27">
        <f>個人申込書!B93</f>
        <v>0</v>
      </c>
      <c r="F89" t="str">
        <f>個人申込書!I93</f>
        <v/>
      </c>
      <c r="G89" t="str">
        <f>個人申込書!AD93</f>
        <v/>
      </c>
      <c r="H89" s="42" t="str">
        <f>IF(OR(C89="",個人申込書!D93=""),"",個人申込書!D93)</f>
        <v/>
      </c>
      <c r="I89" s="21" t="str">
        <f t="shared" si="1"/>
        <v>240</v>
      </c>
    </row>
    <row r="90" spans="1:9">
      <c r="A90" t="str">
        <f>個人申込書!Z94</f>
        <v/>
      </c>
      <c r="B90">
        <v>0</v>
      </c>
      <c r="C90" t="str">
        <f>個人申込書!AA94</f>
        <v>　</v>
      </c>
      <c r="D90" t="str">
        <f>個人申込書!AB94</f>
        <v xml:space="preserve"> </v>
      </c>
      <c r="E90" s="27">
        <f>個人申込書!B94</f>
        <v>0</v>
      </c>
      <c r="F90" t="str">
        <f>個人申込書!I94</f>
        <v/>
      </c>
      <c r="G90" t="str">
        <f>個人申込書!AD94</f>
        <v/>
      </c>
      <c r="H90" s="42" t="str">
        <f>IF(OR(C90="",個人申込書!D94=""),"",個人申込書!D94)</f>
        <v/>
      </c>
      <c r="I90" s="21" t="str">
        <f t="shared" si="1"/>
        <v>240</v>
      </c>
    </row>
    <row r="91" spans="1:9">
      <c r="A91" t="str">
        <f>個人申込書!Z95</f>
        <v/>
      </c>
      <c r="B91">
        <v>0</v>
      </c>
      <c r="C91" t="str">
        <f>個人申込書!AA95</f>
        <v>　</v>
      </c>
      <c r="D91" t="str">
        <f>個人申込書!AB95</f>
        <v xml:space="preserve"> </v>
      </c>
      <c r="E91" s="27">
        <f>個人申込書!B95</f>
        <v>0</v>
      </c>
      <c r="F91" t="str">
        <f>個人申込書!I95</f>
        <v/>
      </c>
      <c r="G91" t="str">
        <f>個人申込書!AD95</f>
        <v/>
      </c>
      <c r="H91" s="42" t="str">
        <f>IF(OR(C91="",個人申込書!D95=""),"",個人申込書!D95)</f>
        <v/>
      </c>
      <c r="I91" s="21" t="str">
        <f t="shared" si="1"/>
        <v>240</v>
      </c>
    </row>
    <row r="92" spans="1:9">
      <c r="A92" t="str">
        <f>個人申込書!Z96</f>
        <v/>
      </c>
      <c r="B92">
        <v>0</v>
      </c>
      <c r="C92" t="str">
        <f>個人申込書!AA96</f>
        <v>　</v>
      </c>
      <c r="D92" t="str">
        <f>個人申込書!AB96</f>
        <v xml:space="preserve"> </v>
      </c>
      <c r="E92" s="27">
        <f>個人申込書!B96</f>
        <v>0</v>
      </c>
      <c r="F92" t="str">
        <f>個人申込書!I96</f>
        <v/>
      </c>
      <c r="G92" t="str">
        <f>個人申込書!AD96</f>
        <v/>
      </c>
      <c r="H92" s="42" t="str">
        <f>IF(OR(C92="",個人申込書!D96=""),"",個人申込書!D96)</f>
        <v/>
      </c>
      <c r="I92" s="21" t="str">
        <f t="shared" si="1"/>
        <v>240</v>
      </c>
    </row>
    <row r="93" spans="1:9">
      <c r="A93" t="str">
        <f>個人申込書!Z97</f>
        <v/>
      </c>
      <c r="B93">
        <v>0</v>
      </c>
      <c r="C93" t="str">
        <f>個人申込書!AA97</f>
        <v>　</v>
      </c>
      <c r="D93" t="str">
        <f>個人申込書!AB97</f>
        <v xml:space="preserve"> </v>
      </c>
      <c r="E93" s="27">
        <f>個人申込書!B97</f>
        <v>0</v>
      </c>
      <c r="F93" t="str">
        <f>個人申込書!I97</f>
        <v/>
      </c>
      <c r="G93" t="str">
        <f>個人申込書!AD97</f>
        <v/>
      </c>
      <c r="H93" s="42" t="str">
        <f>IF(OR(C93="",個人申込書!D97=""),"",個人申込書!D97)</f>
        <v/>
      </c>
      <c r="I93" s="21" t="str">
        <f t="shared" si="1"/>
        <v>240</v>
      </c>
    </row>
    <row r="94" spans="1:9">
      <c r="A94" t="str">
        <f>個人申込書!Z98</f>
        <v/>
      </c>
      <c r="B94">
        <v>0</v>
      </c>
      <c r="C94" t="str">
        <f>個人申込書!AA98</f>
        <v>　</v>
      </c>
      <c r="D94" t="str">
        <f>個人申込書!AB98</f>
        <v xml:space="preserve"> </v>
      </c>
      <c r="E94" s="27">
        <f>個人申込書!B98</f>
        <v>0</v>
      </c>
      <c r="F94" t="str">
        <f>個人申込書!I98</f>
        <v/>
      </c>
      <c r="G94" t="str">
        <f>個人申込書!AD98</f>
        <v/>
      </c>
      <c r="H94" s="42" t="str">
        <f>IF(OR(C94="",個人申込書!D98=""),"",個人申込書!D98)</f>
        <v/>
      </c>
      <c r="I94" s="21" t="str">
        <f t="shared" si="1"/>
        <v>240</v>
      </c>
    </row>
    <row r="95" spans="1:9">
      <c r="A95" t="str">
        <f>個人申込書!Z99</f>
        <v/>
      </c>
      <c r="B95">
        <v>0</v>
      </c>
      <c r="C95" t="str">
        <f>個人申込書!AA99</f>
        <v>　</v>
      </c>
      <c r="D95" t="str">
        <f>個人申込書!AB99</f>
        <v xml:space="preserve"> </v>
      </c>
      <c r="E95" s="27">
        <f>個人申込書!B99</f>
        <v>0</v>
      </c>
      <c r="F95" t="str">
        <f>個人申込書!I99</f>
        <v/>
      </c>
      <c r="G95" t="str">
        <f>個人申込書!AD99</f>
        <v/>
      </c>
      <c r="H95" s="42" t="str">
        <f>IF(OR(C95="",個人申込書!D99=""),"",個人申込書!D99)</f>
        <v/>
      </c>
      <c r="I95" s="21" t="str">
        <f t="shared" si="1"/>
        <v>240</v>
      </c>
    </row>
    <row r="96" spans="1:9">
      <c r="A96" t="str">
        <f>個人申込書!Z100</f>
        <v/>
      </c>
      <c r="B96">
        <v>0</v>
      </c>
      <c r="C96" t="str">
        <f>個人申込書!AA100</f>
        <v>　</v>
      </c>
      <c r="D96" t="str">
        <f>個人申込書!AB100</f>
        <v xml:space="preserve"> </v>
      </c>
      <c r="E96" s="27">
        <f>個人申込書!B100</f>
        <v>0</v>
      </c>
      <c r="F96" t="str">
        <f>個人申込書!I100</f>
        <v/>
      </c>
      <c r="G96" t="str">
        <f>個人申込書!AD100</f>
        <v/>
      </c>
      <c r="H96" s="42" t="str">
        <f>IF(OR(C96="",個人申込書!D100=""),"",個人申込書!D100)</f>
        <v/>
      </c>
      <c r="I96" s="21" t="str">
        <f t="shared" si="1"/>
        <v>240</v>
      </c>
    </row>
    <row r="97" spans="1:9">
      <c r="A97" t="str">
        <f>個人申込書!Z101</f>
        <v/>
      </c>
      <c r="B97">
        <v>0</v>
      </c>
      <c r="C97" t="str">
        <f>個人申込書!AA101</f>
        <v>　</v>
      </c>
      <c r="D97" t="str">
        <f>個人申込書!AB101</f>
        <v xml:space="preserve"> </v>
      </c>
      <c r="E97" s="27">
        <f>個人申込書!B101</f>
        <v>0</v>
      </c>
      <c r="F97" t="str">
        <f>個人申込書!I101</f>
        <v/>
      </c>
      <c r="G97" t="str">
        <f>個人申込書!AD101</f>
        <v/>
      </c>
      <c r="H97" s="42" t="str">
        <f>IF(OR(C97="",個人申込書!D101=""),"",個人申込書!D101)</f>
        <v/>
      </c>
      <c r="I97" s="21" t="str">
        <f t="shared" si="1"/>
        <v>240</v>
      </c>
    </row>
    <row r="98" spans="1:9">
      <c r="A98" t="str">
        <f>個人申込書!Z102</f>
        <v/>
      </c>
      <c r="B98">
        <v>0</v>
      </c>
      <c r="C98" t="str">
        <f>個人申込書!AA102</f>
        <v>　</v>
      </c>
      <c r="D98" t="str">
        <f>個人申込書!AB102</f>
        <v xml:space="preserve"> </v>
      </c>
      <c r="E98" s="27">
        <f>個人申込書!B102</f>
        <v>0</v>
      </c>
      <c r="F98" t="str">
        <f>個人申込書!I102</f>
        <v/>
      </c>
      <c r="G98" t="str">
        <f>個人申込書!AD102</f>
        <v/>
      </c>
      <c r="H98" s="42" t="str">
        <f>IF(OR(C98="",個人申込書!D102=""),"",個人申込書!D102)</f>
        <v/>
      </c>
      <c r="I98" s="21" t="str">
        <f t="shared" si="1"/>
        <v>240</v>
      </c>
    </row>
    <row r="99" spans="1:9">
      <c r="A99" t="str">
        <f>個人申込書!Z103</f>
        <v/>
      </c>
      <c r="B99">
        <v>0</v>
      </c>
      <c r="C99" t="str">
        <f>個人申込書!AA103</f>
        <v>　</v>
      </c>
      <c r="D99" t="str">
        <f>個人申込書!AB103</f>
        <v xml:space="preserve"> </v>
      </c>
      <c r="E99" s="27">
        <f>個人申込書!B103</f>
        <v>0</v>
      </c>
      <c r="F99" t="str">
        <f>個人申込書!I103</f>
        <v/>
      </c>
      <c r="G99" t="str">
        <f>個人申込書!AD103</f>
        <v/>
      </c>
      <c r="H99" s="42" t="str">
        <f>IF(OR(C99="",個人申込書!D103=""),"",個人申込書!D103)</f>
        <v/>
      </c>
      <c r="I99" s="21" t="str">
        <f t="shared" si="1"/>
        <v>240</v>
      </c>
    </row>
    <row r="100" spans="1:9">
      <c r="A100" t="str">
        <f>個人申込書!Z104</f>
        <v/>
      </c>
      <c r="B100">
        <v>0</v>
      </c>
      <c r="C100" t="str">
        <f>個人申込書!AA104</f>
        <v>　</v>
      </c>
      <c r="D100" t="str">
        <f>個人申込書!AB104</f>
        <v xml:space="preserve"> </v>
      </c>
      <c r="E100" s="27">
        <f>個人申込書!B104</f>
        <v>0</v>
      </c>
      <c r="F100" t="str">
        <f>個人申込書!I104</f>
        <v/>
      </c>
      <c r="G100" t="str">
        <f>個人申込書!AD104</f>
        <v/>
      </c>
      <c r="H100" s="42" t="str">
        <f>IF(OR(C100="",個人申込書!D104=""),"",個人申込書!D104)</f>
        <v/>
      </c>
      <c r="I100" s="21" t="str">
        <f t="shared" si="1"/>
        <v>240</v>
      </c>
    </row>
    <row r="101" spans="1:9">
      <c r="A101" t="str">
        <f>個人申込書!Z105</f>
        <v/>
      </c>
      <c r="B101">
        <v>0</v>
      </c>
      <c r="C101" t="str">
        <f>個人申込書!AA105</f>
        <v>　</v>
      </c>
      <c r="D101" t="str">
        <f>個人申込書!AB105</f>
        <v xml:space="preserve"> </v>
      </c>
      <c r="E101" s="27">
        <f>個人申込書!B105</f>
        <v>0</v>
      </c>
      <c r="F101" t="str">
        <f>個人申込書!I105</f>
        <v/>
      </c>
      <c r="G101" t="str">
        <f>個人申込書!AD105</f>
        <v/>
      </c>
      <c r="H101" s="42" t="str">
        <f>IF(OR(C101="",個人申込書!D105=""),"",個人申込書!D105)</f>
        <v/>
      </c>
      <c r="I101" s="21" t="str">
        <f t="shared" si="1"/>
        <v>240</v>
      </c>
    </row>
    <row r="102" spans="1:9">
      <c r="A102" t="str">
        <f>個人申込書!Z106</f>
        <v/>
      </c>
      <c r="B102">
        <v>0</v>
      </c>
      <c r="C102" t="str">
        <f>個人申込書!AA106</f>
        <v>　</v>
      </c>
      <c r="D102" t="str">
        <f>個人申込書!AB106</f>
        <v xml:space="preserve"> </v>
      </c>
      <c r="E102" s="27">
        <f>個人申込書!B106</f>
        <v>0</v>
      </c>
      <c r="F102" t="str">
        <f>個人申込書!I106</f>
        <v/>
      </c>
      <c r="G102" t="str">
        <f>個人申込書!AD106</f>
        <v/>
      </c>
      <c r="H102" s="42" t="str">
        <f>IF(OR(C102="",個人申込書!D106=""),"",個人申込書!D106)</f>
        <v/>
      </c>
      <c r="I102" s="21" t="str">
        <f t="shared" si="1"/>
        <v>240</v>
      </c>
    </row>
    <row r="103" spans="1:9">
      <c r="A103" t="str">
        <f>個人申込書!Z107</f>
        <v/>
      </c>
      <c r="B103">
        <v>0</v>
      </c>
      <c r="C103" t="str">
        <f>個人申込書!AA107</f>
        <v>　</v>
      </c>
      <c r="D103" t="str">
        <f>個人申込書!AB107</f>
        <v xml:space="preserve"> </v>
      </c>
      <c r="E103" s="27">
        <f>個人申込書!B107</f>
        <v>0</v>
      </c>
      <c r="F103" t="str">
        <f>個人申込書!I107</f>
        <v/>
      </c>
      <c r="G103" t="str">
        <f>個人申込書!AD107</f>
        <v/>
      </c>
      <c r="H103" s="42" t="str">
        <f>IF(OR(C103="",個人申込書!D107=""),"",個人申込書!D107)</f>
        <v/>
      </c>
      <c r="I103" s="21" t="str">
        <f t="shared" si="1"/>
        <v>240</v>
      </c>
    </row>
    <row r="104" spans="1:9">
      <c r="A104" t="str">
        <f>個人申込書!Z108</f>
        <v/>
      </c>
      <c r="B104">
        <v>0</v>
      </c>
      <c r="C104" t="str">
        <f>個人申込書!AA108</f>
        <v>　</v>
      </c>
      <c r="D104" t="str">
        <f>個人申込書!AB108</f>
        <v xml:space="preserve"> </v>
      </c>
      <c r="E104" s="27">
        <f>個人申込書!B108</f>
        <v>0</v>
      </c>
      <c r="F104" t="str">
        <f>個人申込書!I108</f>
        <v/>
      </c>
      <c r="G104" t="str">
        <f>個人申込書!AD108</f>
        <v/>
      </c>
      <c r="H104" s="42" t="str">
        <f>IF(OR(C104="",個人申込書!D108=""),"",個人申込書!D108)</f>
        <v/>
      </c>
      <c r="I104" s="21" t="str">
        <f t="shared" si="1"/>
        <v>240</v>
      </c>
    </row>
    <row r="105" spans="1:9">
      <c r="A105" t="str">
        <f>個人申込書!Z109</f>
        <v/>
      </c>
      <c r="B105">
        <v>0</v>
      </c>
      <c r="C105" t="str">
        <f>個人申込書!AA109</f>
        <v>　</v>
      </c>
      <c r="D105" t="str">
        <f>個人申込書!AB109</f>
        <v xml:space="preserve"> </v>
      </c>
      <c r="E105" s="27">
        <f>個人申込書!B109</f>
        <v>0</v>
      </c>
      <c r="F105" t="str">
        <f>個人申込書!I109</f>
        <v/>
      </c>
      <c r="G105" t="str">
        <f>個人申込書!AD109</f>
        <v/>
      </c>
      <c r="H105" s="42" t="str">
        <f>IF(OR(C105="",個人申込書!D109=""),"",個人申込書!D109)</f>
        <v/>
      </c>
      <c r="I105" s="21" t="str">
        <f t="shared" si="1"/>
        <v>240</v>
      </c>
    </row>
    <row r="106" spans="1:9">
      <c r="A106" t="str">
        <f>個人申込書!Z110</f>
        <v/>
      </c>
      <c r="B106">
        <v>0</v>
      </c>
      <c r="C106" t="str">
        <f>個人申込書!AA110</f>
        <v>　</v>
      </c>
      <c r="D106" t="str">
        <f>個人申込書!AB110</f>
        <v xml:space="preserve"> </v>
      </c>
      <c r="E106" s="27">
        <f>個人申込書!B110</f>
        <v>0</v>
      </c>
      <c r="F106" t="str">
        <f>個人申込書!I110</f>
        <v/>
      </c>
      <c r="G106" t="str">
        <f>個人申込書!AD110</f>
        <v/>
      </c>
      <c r="H106" s="42" t="str">
        <f>IF(OR(C106="",個人申込書!D110=""),"",個人申込書!D110)</f>
        <v/>
      </c>
      <c r="I106" s="21" t="str">
        <f t="shared" si="1"/>
        <v>240</v>
      </c>
    </row>
    <row r="107" spans="1:9">
      <c r="A107" t="str">
        <f>個人申込書!Z111</f>
        <v/>
      </c>
      <c r="B107">
        <v>0</v>
      </c>
      <c r="C107" t="str">
        <f>個人申込書!AA111</f>
        <v>　</v>
      </c>
      <c r="D107" t="str">
        <f>個人申込書!AB111</f>
        <v xml:space="preserve"> </v>
      </c>
      <c r="E107" s="27">
        <f>個人申込書!B111</f>
        <v>0</v>
      </c>
      <c r="F107" t="str">
        <f>個人申込書!I111</f>
        <v/>
      </c>
      <c r="G107" t="str">
        <f>個人申込書!AD111</f>
        <v/>
      </c>
      <c r="H107" s="42" t="str">
        <f>IF(OR(C107="",個人申込書!D111=""),"",個人申込書!D111)</f>
        <v/>
      </c>
      <c r="I107" s="21" t="str">
        <f t="shared" si="1"/>
        <v>240</v>
      </c>
    </row>
    <row r="108" spans="1:9">
      <c r="A108" t="str">
        <f>個人申込書!Z112</f>
        <v/>
      </c>
      <c r="B108">
        <v>0</v>
      </c>
      <c r="C108" t="str">
        <f>個人申込書!AA112</f>
        <v>　</v>
      </c>
      <c r="D108" t="str">
        <f>個人申込書!AB112</f>
        <v xml:space="preserve"> </v>
      </c>
      <c r="E108" s="27">
        <f>個人申込書!B112</f>
        <v>0</v>
      </c>
      <c r="F108" t="str">
        <f>個人申込書!I112</f>
        <v/>
      </c>
      <c r="G108" t="str">
        <f>個人申込書!AD112</f>
        <v/>
      </c>
      <c r="H108" s="42" t="str">
        <f>IF(OR(C108="",個人申込書!D112=""),"",個人申込書!D112)</f>
        <v/>
      </c>
      <c r="I108" s="21" t="str">
        <f t="shared" si="1"/>
        <v>240</v>
      </c>
    </row>
    <row r="109" spans="1:9">
      <c r="A109" t="str">
        <f>個人申込書!Z113</f>
        <v/>
      </c>
      <c r="B109">
        <v>0</v>
      </c>
      <c r="C109" t="str">
        <f>個人申込書!AA113</f>
        <v>　</v>
      </c>
      <c r="D109" t="str">
        <f>個人申込書!AB113</f>
        <v xml:space="preserve"> </v>
      </c>
      <c r="E109" s="27">
        <f>個人申込書!B113</f>
        <v>0</v>
      </c>
      <c r="F109" t="str">
        <f>個人申込書!I113</f>
        <v/>
      </c>
      <c r="G109" t="str">
        <f>個人申込書!AD113</f>
        <v/>
      </c>
      <c r="H109" s="42" t="str">
        <f>IF(OR(C109="",個人申込書!D113=""),"",個人申込書!D113)</f>
        <v/>
      </c>
      <c r="I109" s="21" t="str">
        <f t="shared" si="1"/>
        <v>240</v>
      </c>
    </row>
    <row r="110" spans="1:9">
      <c r="A110" t="str">
        <f>個人申込書!Z114</f>
        <v/>
      </c>
      <c r="B110">
        <v>0</v>
      </c>
      <c r="C110" t="str">
        <f>個人申込書!AA114</f>
        <v>　</v>
      </c>
      <c r="D110" t="str">
        <f>個人申込書!AB114</f>
        <v xml:space="preserve"> </v>
      </c>
      <c r="E110" s="27">
        <f>個人申込書!B114</f>
        <v>0</v>
      </c>
      <c r="F110" t="str">
        <f>個人申込書!I114</f>
        <v/>
      </c>
      <c r="G110" t="str">
        <f>個人申込書!AD114</f>
        <v/>
      </c>
      <c r="H110" s="42" t="str">
        <f>IF(OR(C110="",個人申込書!D114=""),"",個人申込書!D114)</f>
        <v/>
      </c>
      <c r="I110" s="21" t="str">
        <f t="shared" si="1"/>
        <v>240</v>
      </c>
    </row>
    <row r="111" spans="1:9">
      <c r="A111" t="str">
        <f>個人申込書!Z115</f>
        <v/>
      </c>
      <c r="B111">
        <v>0</v>
      </c>
      <c r="C111" t="str">
        <f>個人申込書!AA115</f>
        <v>　</v>
      </c>
      <c r="D111" t="str">
        <f>個人申込書!AB115</f>
        <v xml:space="preserve"> </v>
      </c>
      <c r="E111" s="27">
        <f>個人申込書!B115</f>
        <v>0</v>
      </c>
      <c r="F111" t="str">
        <f>個人申込書!I115</f>
        <v/>
      </c>
      <c r="G111" t="str">
        <f>個人申込書!AD115</f>
        <v/>
      </c>
      <c r="H111" s="42" t="str">
        <f>IF(OR(C111="",個人申込書!D115=""),"",個人申込書!D115)</f>
        <v/>
      </c>
      <c r="I111" s="21" t="str">
        <f t="shared" si="1"/>
        <v>240</v>
      </c>
    </row>
    <row r="112" spans="1:9">
      <c r="A112" t="str">
        <f>個人申込書!Z116</f>
        <v/>
      </c>
      <c r="B112">
        <v>0</v>
      </c>
      <c r="C112" t="str">
        <f>個人申込書!AA116</f>
        <v>　</v>
      </c>
      <c r="D112" t="str">
        <f>個人申込書!AB116</f>
        <v xml:space="preserve"> </v>
      </c>
      <c r="E112" s="27">
        <f>個人申込書!B116</f>
        <v>0</v>
      </c>
      <c r="F112" t="str">
        <f>個人申込書!I116</f>
        <v/>
      </c>
      <c r="G112" t="str">
        <f>個人申込書!AD116</f>
        <v/>
      </c>
      <c r="H112" s="42" t="str">
        <f>IF(OR(C112="",個人申込書!D116=""),"",個人申込書!D116)</f>
        <v/>
      </c>
      <c r="I112" s="21" t="str">
        <f t="shared" si="1"/>
        <v>240</v>
      </c>
    </row>
    <row r="113" spans="1:9">
      <c r="A113" t="str">
        <f>個人申込書!Z117</f>
        <v/>
      </c>
      <c r="B113">
        <v>0</v>
      </c>
      <c r="C113" t="str">
        <f>個人申込書!AA117</f>
        <v>　</v>
      </c>
      <c r="D113" t="str">
        <f>個人申込書!AB117</f>
        <v xml:space="preserve"> </v>
      </c>
      <c r="E113" s="27">
        <f>個人申込書!B117</f>
        <v>0</v>
      </c>
      <c r="F113" t="str">
        <f>個人申込書!I117</f>
        <v/>
      </c>
      <c r="G113" t="str">
        <f>個人申込書!AD117</f>
        <v/>
      </c>
      <c r="H113" s="42" t="str">
        <f>IF(OR(C113="",個人申込書!D117=""),"",個人申込書!D117)</f>
        <v/>
      </c>
      <c r="I113" s="21" t="str">
        <f t="shared" si="1"/>
        <v>240</v>
      </c>
    </row>
    <row r="114" spans="1:9">
      <c r="A114" t="str">
        <f>個人申込書!Z118</f>
        <v/>
      </c>
      <c r="B114">
        <v>0</v>
      </c>
      <c r="C114" t="str">
        <f>個人申込書!AA118</f>
        <v>　</v>
      </c>
      <c r="D114" t="str">
        <f>個人申込書!AB118</f>
        <v xml:space="preserve"> </v>
      </c>
      <c r="E114" s="27">
        <f>個人申込書!B118</f>
        <v>0</v>
      </c>
      <c r="F114" t="str">
        <f>個人申込書!I118</f>
        <v/>
      </c>
      <c r="G114" t="str">
        <f>個人申込書!AD118</f>
        <v/>
      </c>
      <c r="H114" s="42" t="str">
        <f>IF(OR(C114="",個人申込書!D118=""),"",個人申込書!D118)</f>
        <v/>
      </c>
      <c r="I114" s="21" t="str">
        <f t="shared" si="1"/>
        <v>240</v>
      </c>
    </row>
    <row r="115" spans="1:9">
      <c r="A115" t="str">
        <f>個人申込書!Z119</f>
        <v/>
      </c>
      <c r="B115">
        <v>0</v>
      </c>
      <c r="C115" t="str">
        <f>個人申込書!AA119</f>
        <v>　</v>
      </c>
      <c r="D115" t="str">
        <f>個人申込書!AB119</f>
        <v xml:space="preserve"> </v>
      </c>
      <c r="E115" s="27">
        <f>個人申込書!B119</f>
        <v>0</v>
      </c>
      <c r="F115" t="str">
        <f>個人申込書!I119</f>
        <v/>
      </c>
      <c r="G115" t="str">
        <f>個人申込書!AD119</f>
        <v/>
      </c>
      <c r="H115" s="42" t="str">
        <f>IF(OR(C115="",個人申込書!D119=""),"",個人申込書!D119)</f>
        <v/>
      </c>
      <c r="I115" s="21" t="str">
        <f t="shared" si="1"/>
        <v>240</v>
      </c>
    </row>
    <row r="116" spans="1:9">
      <c r="A116" t="str">
        <f>個人申込書!Z120</f>
        <v/>
      </c>
      <c r="B116">
        <v>0</v>
      </c>
      <c r="C116" t="str">
        <f>個人申込書!AA120</f>
        <v>　</v>
      </c>
      <c r="D116" t="str">
        <f>個人申込書!AB120</f>
        <v xml:space="preserve"> </v>
      </c>
      <c r="E116" s="27">
        <f>個人申込書!B120</f>
        <v>0</v>
      </c>
      <c r="F116" t="str">
        <f>個人申込書!I120</f>
        <v/>
      </c>
      <c r="G116" t="str">
        <f>個人申込書!AD120</f>
        <v/>
      </c>
      <c r="H116" s="42" t="str">
        <f>IF(OR(C116="",個人申込書!D120=""),"",個人申込書!D120)</f>
        <v/>
      </c>
      <c r="I116" s="21" t="str">
        <f t="shared" si="1"/>
        <v>240</v>
      </c>
    </row>
    <row r="117" spans="1:9">
      <c r="A117" t="str">
        <f>個人申込書!Z121</f>
        <v/>
      </c>
      <c r="B117">
        <v>0</v>
      </c>
      <c r="C117" t="str">
        <f>個人申込書!AA121</f>
        <v>　</v>
      </c>
      <c r="D117" t="str">
        <f>個人申込書!AB121</f>
        <v xml:space="preserve"> </v>
      </c>
      <c r="E117" s="27">
        <f>個人申込書!B121</f>
        <v>0</v>
      </c>
      <c r="F117" t="str">
        <f>個人申込書!I121</f>
        <v/>
      </c>
      <c r="G117" t="str">
        <f>個人申込書!AD121</f>
        <v/>
      </c>
      <c r="H117" s="42" t="str">
        <f>IF(OR(C117="",個人申込書!D121=""),"",個人申込書!D121)</f>
        <v/>
      </c>
      <c r="I117" s="21" t="str">
        <f t="shared" si="1"/>
        <v>240</v>
      </c>
    </row>
    <row r="118" spans="1:9">
      <c r="A118" t="str">
        <f>個人申込書!Z122</f>
        <v/>
      </c>
      <c r="B118">
        <v>0</v>
      </c>
      <c r="C118" t="str">
        <f>個人申込書!AA122</f>
        <v>　</v>
      </c>
      <c r="D118" t="str">
        <f>個人申込書!AB122</f>
        <v xml:space="preserve"> </v>
      </c>
      <c r="E118" s="27">
        <f>個人申込書!B122</f>
        <v>0</v>
      </c>
      <c r="F118" t="str">
        <f>個人申込書!I122</f>
        <v/>
      </c>
      <c r="G118" t="str">
        <f>個人申込書!AD122</f>
        <v/>
      </c>
      <c r="H118" s="42" t="str">
        <f>IF(OR(C118="",個人申込書!D122=""),"",個人申込書!D122)</f>
        <v/>
      </c>
      <c r="I118" s="21" t="str">
        <f t="shared" si="1"/>
        <v>240</v>
      </c>
    </row>
    <row r="119" spans="1:9">
      <c r="A119" t="str">
        <f>個人申込書!Z123</f>
        <v/>
      </c>
      <c r="B119">
        <v>0</v>
      </c>
      <c r="C119" t="str">
        <f>個人申込書!AA123</f>
        <v>　</v>
      </c>
      <c r="D119" t="str">
        <f>個人申込書!AB123</f>
        <v xml:space="preserve"> </v>
      </c>
      <c r="E119" s="27">
        <f>個人申込書!B123</f>
        <v>0</v>
      </c>
      <c r="F119" t="str">
        <f>個人申込書!I123</f>
        <v/>
      </c>
      <c r="G119" t="str">
        <f>個人申込書!AD123</f>
        <v/>
      </c>
      <c r="H119" s="42" t="str">
        <f>IF(OR(C119="",個人申込書!D123=""),"",個人申込書!D123)</f>
        <v/>
      </c>
      <c r="I119" s="21" t="str">
        <f t="shared" si="1"/>
        <v>240</v>
      </c>
    </row>
    <row r="120" spans="1:9">
      <c r="A120" t="str">
        <f>個人申込書!Z124</f>
        <v/>
      </c>
      <c r="B120">
        <v>0</v>
      </c>
      <c r="C120" t="str">
        <f>個人申込書!AA124</f>
        <v>　</v>
      </c>
      <c r="D120" t="str">
        <f>個人申込書!AB124</f>
        <v xml:space="preserve"> </v>
      </c>
      <c r="E120" s="27">
        <f>個人申込書!B124</f>
        <v>0</v>
      </c>
      <c r="F120" t="str">
        <f>個人申込書!I124</f>
        <v/>
      </c>
      <c r="G120" t="str">
        <f>個人申込書!AD124</f>
        <v/>
      </c>
      <c r="H120" s="42" t="str">
        <f>IF(OR(C120="",個人申込書!D124=""),"",個人申込書!D124)</f>
        <v/>
      </c>
      <c r="I120" s="21" t="str">
        <f t="shared" si="1"/>
        <v>240</v>
      </c>
    </row>
    <row r="121" spans="1:9">
      <c r="A121" t="str">
        <f>個人申込書!Z125</f>
        <v/>
      </c>
      <c r="B121">
        <v>0</v>
      </c>
      <c r="C121" t="str">
        <f>個人申込書!AA125</f>
        <v>　</v>
      </c>
      <c r="D121" t="str">
        <f>個人申込書!AB125</f>
        <v xml:space="preserve"> </v>
      </c>
      <c r="E121" s="27">
        <f>個人申込書!B125</f>
        <v>0</v>
      </c>
      <c r="F121" t="str">
        <f>個人申込書!I125</f>
        <v/>
      </c>
      <c r="G121" t="str">
        <f>個人申込書!AD125</f>
        <v/>
      </c>
      <c r="H121" s="42" t="str">
        <f>IF(OR(C121="",個人申込書!D125=""),"",個人申込書!D125)</f>
        <v/>
      </c>
      <c r="I121" s="21" t="str">
        <f t="shared" si="1"/>
        <v>240</v>
      </c>
    </row>
    <row r="122" spans="1:9">
      <c r="A122" t="str">
        <f>個人申込書!Z126</f>
        <v/>
      </c>
      <c r="B122">
        <v>0</v>
      </c>
      <c r="C122" t="str">
        <f>個人申込書!AA126</f>
        <v>　</v>
      </c>
      <c r="D122" t="str">
        <f>個人申込書!AB126</f>
        <v xml:space="preserve"> </v>
      </c>
      <c r="E122" s="27">
        <f>個人申込書!B126</f>
        <v>0</v>
      </c>
      <c r="F122" t="str">
        <f>個人申込書!I126</f>
        <v/>
      </c>
      <c r="G122" t="str">
        <f>個人申込書!AD126</f>
        <v/>
      </c>
      <c r="H122" s="42" t="str">
        <f>IF(OR(C122="",個人申込書!D126=""),"",個人申込書!D126)</f>
        <v/>
      </c>
      <c r="I122" s="21" t="str">
        <f t="shared" si="1"/>
        <v>240</v>
      </c>
    </row>
    <row r="123" spans="1:9">
      <c r="A123" s="28" t="str">
        <f>個人申込書!Z127</f>
        <v/>
      </c>
      <c r="B123" s="28">
        <v>0</v>
      </c>
      <c r="C123" s="28" t="str">
        <f>個人申込書!AA127</f>
        <v>　</v>
      </c>
      <c r="D123" s="28" t="str">
        <f>個人申込書!AB127</f>
        <v xml:space="preserve"> </v>
      </c>
      <c r="E123" s="110">
        <f>個人申込書!B127</f>
        <v>0</v>
      </c>
      <c r="F123" s="28" t="str">
        <f>個人申込書!I127</f>
        <v/>
      </c>
      <c r="G123" s="28" t="str">
        <f>個人申込書!AD127</f>
        <v/>
      </c>
      <c r="H123" s="43" t="str">
        <f>IF(OR(C123="",個人申込書!D127=""),"",個人申込書!D127)</f>
        <v/>
      </c>
      <c r="I123" s="21" t="str">
        <f t="shared" si="1"/>
        <v>240</v>
      </c>
    </row>
  </sheetData>
  <phoneticPr fontId="2"/>
  <pageMargins left="0.75" right="0.75" top="1" bottom="1"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チーム登録</vt:lpstr>
      <vt:lpstr>個人申込書</vt:lpstr>
      <vt:lpstr>リレー申込書</vt:lpstr>
      <vt:lpstr>申込集計</vt:lpstr>
      <vt:lpstr>メール</vt:lpstr>
      <vt:lpstr>誓約書</vt:lpstr>
      <vt:lpstr>団体</vt:lpstr>
      <vt:lpstr>所属1</vt:lpstr>
      <vt:lpstr>選手</vt:lpstr>
      <vt:lpstr>エントリー</vt:lpstr>
      <vt:lpstr>チーム</vt:lpstr>
      <vt:lpstr>チーム登録!Print_Area</vt:lpstr>
      <vt:lpstr>リレー申込書!Print_Area</vt:lpstr>
      <vt:lpstr>個人申込書!Print_Area</vt:lpstr>
      <vt:lpstr>申込集計!Print_Area</vt:lpstr>
      <vt:lpstr>誓約書!Print_Area</vt:lpstr>
      <vt:lpstr>リレー申込書!Print_Titles</vt:lpstr>
      <vt:lpstr>個人申込書!Print_Titles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森 幹雄</cp:lastModifiedBy>
  <cp:lastPrinted>2024-06-09T00:41:24Z</cp:lastPrinted>
  <dcterms:created xsi:type="dcterms:W3CDTF">2003-04-18T11:12:20Z</dcterms:created>
  <dcterms:modified xsi:type="dcterms:W3CDTF">2025-03-17T22:24:51Z</dcterms:modified>
</cp:coreProperties>
</file>